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activeTab="0"/>
  </bookViews>
  <sheets>
    <sheet name="РАСХОДЫ" sheetId="1" r:id="rId1"/>
  </sheets>
  <definedNames/>
  <calcPr fullCalcOnLoad="1"/>
</workbook>
</file>

<file path=xl/comments1.xml><?xml version="1.0" encoding="utf-8"?>
<comments xmlns="http://schemas.openxmlformats.org/spreadsheetml/2006/main">
  <authors>
    <author>Главный бухгалтер</author>
  </authors>
  <commentList>
    <comment ref="A37" authorId="0">
      <text>
        <r>
          <rPr>
            <b/>
            <sz val="8"/>
            <rFont val="Tahoma"/>
            <family val="2"/>
          </rPr>
          <t>Главный бухгалтер: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<sst xmlns="http://schemas.openxmlformats.org/spreadsheetml/2006/main" count="445" uniqueCount="320">
  <si>
    <t>Приложение №1 к решению сессии Дросковского</t>
  </si>
  <si>
    <t>сельского Совета народных депутатов № 33/1 - СС от 28.11.2013</t>
  </si>
  <si>
    <t xml:space="preserve">          Доходы бюджета  руб.</t>
  </si>
  <si>
    <t>Код</t>
  </si>
  <si>
    <t>Наименование показателя</t>
  </si>
  <si>
    <t>Бюджет 2013г.                 рублей</t>
  </si>
  <si>
    <t>Поправка к бюджету 2013г, руб</t>
  </si>
  <si>
    <t>Бюджет 2013г с поправкой, руб.</t>
  </si>
  <si>
    <t>1 00 00000 00 0000 000</t>
  </si>
  <si>
    <t>СОБСТВЕННЫЕ ДОХОДЫ</t>
  </si>
  <si>
    <t>1 01 02000 01 0000 110</t>
  </si>
  <si>
    <t>Налог на доходы физических лиц</t>
  </si>
  <si>
    <t xml:space="preserve">1 06 01030 10 0000 110 </t>
  </si>
  <si>
    <t>Налог на имущество физических лиц, зачисляемый в бюджеты поселений</t>
  </si>
  <si>
    <t>1 05 03000 01 0000 110</t>
  </si>
  <si>
    <t>Единый сельскохозяйственный налог</t>
  </si>
  <si>
    <t xml:space="preserve">  1 09 04050 10 0000 110</t>
  </si>
  <si>
    <t>Земельный налог, возникший по обязательствам до января 2006г</t>
  </si>
  <si>
    <t xml:space="preserve">1 06 06013 00 0000 110 </t>
  </si>
  <si>
    <t>Земельный налог</t>
  </si>
  <si>
    <t xml:space="preserve">1 06 06023 00 0000 110 </t>
  </si>
  <si>
    <t>1 08 04020 01 1000 110</t>
  </si>
  <si>
    <t>Государственная пошлина</t>
  </si>
  <si>
    <t xml:space="preserve">1 11 05013 10 0000 120 </t>
  </si>
  <si>
    <r>
  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</t>
    </r>
    <r>
      <rPr>
        <sz val="10"/>
        <color indexed="8"/>
        <rFont val="Times New Roman"/>
        <family val="1"/>
      </rPr>
      <t>)</t>
    </r>
  </si>
  <si>
    <t>1 11 05035 11 0000 120</t>
  </si>
  <si>
    <t>Дох от сдачи в аренду имущества, находящегося в оперативном управлении</t>
  </si>
  <si>
    <t>1 13 01995 10 0000 130</t>
  </si>
  <si>
    <t>Доходы от оказания платных услуг работ)</t>
  </si>
  <si>
    <t>1 14 0601310 0000 423</t>
  </si>
  <si>
    <t>Доходы от продажи земельных участков, находящегося в муниципальной собственности</t>
  </si>
  <si>
    <t>1 14 0602510 0000 430</t>
  </si>
  <si>
    <t>Доходы от продажи земельных участков, находящихся в собственности населения (за исключением земельных участков муниципальных бюджетных и автономных учреждений)</t>
  </si>
  <si>
    <t>1 15 02 020100000 140</t>
  </si>
  <si>
    <t>Платежи, взимаемые организациями за выполнение определенных функций</t>
  </si>
  <si>
    <t>1 17 05 050100000 180</t>
  </si>
  <si>
    <t>Прочие неналоговые доходы</t>
  </si>
  <si>
    <t>2 00 00000 00 0000 000</t>
  </si>
  <si>
    <t xml:space="preserve">БЕЗВОЗМЕЗДНЫЕ ПОСТУПЛЕНИЯ </t>
  </si>
  <si>
    <t>2 02 02010 01 0000 151</t>
  </si>
  <si>
    <t>Дотации на выравнивание уровня бюджетной обеспеченности</t>
  </si>
  <si>
    <t>2 02 01000 00 0090 151</t>
  </si>
  <si>
    <t>Дотации от других бюджетов бюджетной системы Российской Федерации</t>
  </si>
  <si>
    <t>2 02 01003 10 0000 151</t>
  </si>
  <si>
    <t>Дотации бюджетам поселений на поддержку мер по обеспечению сбалансированности бюджетов</t>
  </si>
  <si>
    <t xml:space="preserve"> 2 02 02000 00 0090 151</t>
  </si>
  <si>
    <t>Субвенции из других бюджетов бюджетной системы РФ</t>
  </si>
  <si>
    <t>900 00000 00 0000 000</t>
  </si>
  <si>
    <t>ВСЕГО ДОХОДОВ</t>
  </si>
  <si>
    <t xml:space="preserve">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</si>
  <si>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</si>
  <si>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                             к решению сессии   Дросковского сельского</t>
  </si>
  <si>
    <t>Расходы бюджета  руб.</t>
  </si>
  <si>
    <t>КБК</t>
  </si>
  <si>
    <t>Наименование расходов</t>
  </si>
  <si>
    <t>Заработная плата</t>
  </si>
  <si>
    <t>Начисления на зарплату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</si>
  <si>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</si>
  <si>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</si>
  <si>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</si>
  <si>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</si>
  <si>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</si>
  <si>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</si>
  <si>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</si>
  <si>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</si>
  <si>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900-0107-0200005-900-000</t>
  </si>
  <si>
    <t>Проведение выборов и референдумов</t>
  </si>
  <si>
    <t>900-0107-0200005-900-290</t>
  </si>
  <si>
    <t xml:space="preserve"> Прочие расходы</t>
  </si>
  <si>
    <t>Начисления на заработную плату</t>
  </si>
  <si>
    <t>Прочие работы, услуги</t>
  </si>
  <si>
    <t>Строительство и содержание автомобильных дороги инженерных сооружений на них в границах городских округов и поселений в рамках благоустройства.</t>
  </si>
  <si>
    <t>900-0503-6000200-900-226</t>
  </si>
  <si>
    <t>900-0503-6000200-900-340</t>
  </si>
  <si>
    <t>900-0503-6600000-900-340</t>
  </si>
  <si>
    <t>900-0503-6710000-900-226</t>
  </si>
  <si>
    <t>900-0503-0700500-900-226</t>
  </si>
  <si>
    <t xml:space="preserve">900-0801-4409901-001-000                                                                                 </t>
  </si>
  <si>
    <t xml:space="preserve">Дома культуры </t>
  </si>
  <si>
    <t>900-0801-4409901-001-211</t>
  </si>
  <si>
    <t>900-0801-4409901-001-213</t>
  </si>
  <si>
    <t>900-0801-4409901-001-222</t>
  </si>
  <si>
    <t>900-0801-4429900-001-221</t>
  </si>
  <si>
    <t>900-0801-4409901-001-223</t>
  </si>
  <si>
    <t>Услуги по содержание имущества</t>
  </si>
  <si>
    <t>900-0801-4409901-001-226</t>
  </si>
  <si>
    <t>900-0801-4409901-001-290</t>
  </si>
  <si>
    <t>900-0801-4409901-001-310</t>
  </si>
  <si>
    <t>900-0801-4409901-001-340</t>
  </si>
  <si>
    <t>Увеличение стоимости материальных  запасов</t>
  </si>
  <si>
    <t>900-0801-6710000-001-310</t>
  </si>
  <si>
    <t>900-0801-4429900-001-000</t>
  </si>
  <si>
    <t>Библиотеки</t>
  </si>
  <si>
    <t>900-0801-4429900-001-211</t>
  </si>
  <si>
    <t>900-0801-4429900-001-213</t>
  </si>
  <si>
    <t>900-0801-4429900-001-223</t>
  </si>
  <si>
    <t>900-0801-4429900-001-225</t>
  </si>
  <si>
    <t>900-0801-4429900-001-226</t>
  </si>
  <si>
    <t>900-0801-4429900-001-290</t>
  </si>
  <si>
    <t>900-0801-4429900-001-310</t>
  </si>
  <si>
    <t>900-0801-4429900-001-340</t>
  </si>
  <si>
    <t>901-0801-6600000-001-310</t>
  </si>
  <si>
    <t>901-0801-6600000-001-340</t>
  </si>
  <si>
    <t>Итого расходы:</t>
  </si>
  <si>
    <t xml:space="preserve">                                       </t>
  </si>
  <si>
    <t xml:space="preserve">                                                               </t>
  </si>
  <si>
    <t xml:space="preserve"> </t>
  </si>
  <si>
    <t xml:space="preserve">                                                                                                                                                        </t>
  </si>
  <si>
    <t>900-0503-6710000-900-340</t>
  </si>
  <si>
    <t>901-0801-5205300-001-211</t>
  </si>
  <si>
    <t>901-0801-6710000-001-310</t>
  </si>
  <si>
    <t>900-0801-4409901-001-221</t>
  </si>
  <si>
    <t>900-0801-4409901-001-224</t>
  </si>
  <si>
    <t>Арендная плата за пользование имуществом</t>
  </si>
  <si>
    <t>Дома культуры и библиотеки</t>
  </si>
  <si>
    <t>900-0107-0200005-900-226</t>
  </si>
  <si>
    <t>900-0104-ГД08002-244-310</t>
  </si>
  <si>
    <t>900-0203-ГД05118-244-222</t>
  </si>
  <si>
    <t>900-0409-Б108005-244-226</t>
  </si>
  <si>
    <t>900-0409-Б108005-244-340</t>
  </si>
  <si>
    <t>900-0502-Б808018-244-225</t>
  </si>
  <si>
    <t>900-0502-Б808018-244-310</t>
  </si>
  <si>
    <t>900-0503--900-225</t>
  </si>
  <si>
    <t>900-0503-Б708015-244-340</t>
  </si>
  <si>
    <t>900-0503-Б708016-244-310</t>
  </si>
  <si>
    <t>901-0801-Б418008-244-221</t>
  </si>
  <si>
    <t>901-0801-Б418008-244-222</t>
  </si>
  <si>
    <t>901-0801-Б418008-244-224</t>
  </si>
  <si>
    <t>901-0801-Б428009-000-000</t>
  </si>
  <si>
    <t>901-0801-Б428009-111-211</t>
  </si>
  <si>
    <t>901-0801-Б428009-111-213</t>
  </si>
  <si>
    <t>901-0801-Б428009-244-221</t>
  </si>
  <si>
    <t>901-0801-Б428009-244-223</t>
  </si>
  <si>
    <t>901-0801-Б428009-244-225</t>
  </si>
  <si>
    <t>901-0801-Б428009-244-226</t>
  </si>
  <si>
    <t>901-0801-Б428009-244-290</t>
  </si>
  <si>
    <t>901-0801-Б428009-244-310</t>
  </si>
  <si>
    <t>901-0801-Б428009-244-340</t>
  </si>
  <si>
    <t>901-0801-ГД07265-244-000</t>
  </si>
  <si>
    <t>901-0801-ГД07265-244-340</t>
  </si>
  <si>
    <t>Обеспечение деятельности (оказание услуг) библиотек в рамках подпрограммы "Организация библиотечного обслуживания" муниципальной целевой программы "Развитие культуры в Дросковском сельском (городском) поселении на 2014-2016 годы"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</si>
  <si>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напрограммной части бюджета поселения</t>
  </si>
  <si>
    <t>Прочие работы,услуги</t>
  </si>
  <si>
    <t>Прочие мероприятия по благоустройству в рамках реализации муниципальной целевой программы "Благоустройство Дросковского сельского (городского) поселения на 2014-2016 годы"</t>
  </si>
  <si>
    <t>900-0503-Б708015-000-000</t>
  </si>
  <si>
    <t>900-0503-Б708016-000-000</t>
  </si>
  <si>
    <t>900-0801-Б438020-000-000</t>
  </si>
  <si>
    <t>900-0801-Б438020-240-000</t>
  </si>
  <si>
    <t>900-0801-Б438020-244-226</t>
  </si>
  <si>
    <t>Подрограмма "Сохранение и реконструкция военно-мемориальных объектов" муниципальной целевой программы "Развитие культуры в Дросковском сельском (городском) поселении на 2014-2016 годы"</t>
  </si>
  <si>
    <t>900-0801-Б438020-244-000</t>
  </si>
  <si>
    <t>900-0203-ГД05118-244-290</t>
  </si>
  <si>
    <t>901-0801-ГД07283-244-210</t>
  </si>
  <si>
    <t xml:space="preserve">Субсидии из областного бюджета бюджетам муниципальных районов (городских округов) на повышение заработной платы работникам муниципальных учреждений культуры в рамках непрограммной части </t>
  </si>
  <si>
    <t>901-0801-ГД07283-111-211</t>
  </si>
  <si>
    <t>900-0503-Б708014-244-225</t>
  </si>
  <si>
    <t xml:space="preserve">  Организация и содержание мест захоронения в рамках реализации муниципальной целевой программы "Благоустройство Дросковского сельского (городского) поселения на 2014-2017 годы"</t>
  </si>
  <si>
    <t>-</t>
  </si>
  <si>
    <t>901-0801-ГД07526-244-000</t>
  </si>
  <si>
    <t>901-0801-ГД07526-244-310</t>
  </si>
  <si>
    <t>Программа наказов избирателей депутатам Покровского районного Совета народных депутатов в рамках непрграммной части бюджета поселения</t>
  </si>
  <si>
    <t>900-0503-Б708015-244-226</t>
  </si>
  <si>
    <t>900-0102-ГД00080010-121-211</t>
  </si>
  <si>
    <t>900-0104-ГД00080020-121-211</t>
  </si>
  <si>
    <t>900-0104-ГД00080020-244-221</t>
  </si>
  <si>
    <t>900-0104-ГД00080020-244-223</t>
  </si>
  <si>
    <t>900-0104-ГД00080020-244-226</t>
  </si>
  <si>
    <t>900-0111-ГД00080030-000-000</t>
  </si>
  <si>
    <t>900-0113-ГД00080040-000-000</t>
  </si>
  <si>
    <t>900-0113-ГД00080040-831-290</t>
  </si>
  <si>
    <t>900-0113-Б990050200-000-000</t>
  </si>
  <si>
    <t>900-0113-Б990050200-244-226</t>
  </si>
  <si>
    <t>900-0203-ГД00051180-000-000</t>
  </si>
  <si>
    <t>900-0203-ГД00051180-121-211</t>
  </si>
  <si>
    <t>900-0203-ГД00051180-244-221</t>
  </si>
  <si>
    <t>900-0203-ГД00051180-244-225</t>
  </si>
  <si>
    <t>900-0203-ГД00051180-244-310</t>
  </si>
  <si>
    <t>900-0203-ГД00051180-244-340</t>
  </si>
  <si>
    <t>900-0409-Б100000000-000-000</t>
  </si>
  <si>
    <t>900-0409-Б100080050-000-000</t>
  </si>
  <si>
    <t>900-0409-Б100080005-244-225</t>
  </si>
  <si>
    <t>900-0409-Б100075560-000-000</t>
  </si>
  <si>
    <t>900-0409-Б100075560-244-225</t>
  </si>
  <si>
    <t>900-0412-Б300080070-000-000</t>
  </si>
  <si>
    <t>900-0412-Б300080070-121-211</t>
  </si>
  <si>
    <t>900-0412-Б300080070-121-213</t>
  </si>
  <si>
    <t>900-0412-Б300080070-244-226</t>
  </si>
  <si>
    <t>900-0502-Б800080180-000-000</t>
  </si>
  <si>
    <t>900-0502-Б800080180-244-226</t>
  </si>
  <si>
    <t>900-0503-0000000000-000-000</t>
  </si>
  <si>
    <t>900-0503-Б700080120-000-000</t>
  </si>
  <si>
    <t>900-0503-Б700080120-244-223</t>
  </si>
  <si>
    <t>900-0503-Б700080120-244-226</t>
  </si>
  <si>
    <t>900-0503-Б700080140-000-000</t>
  </si>
  <si>
    <t>900-0503-Б700080140-244-226</t>
  </si>
  <si>
    <t>900-0503-Б700080160-000-000</t>
  </si>
  <si>
    <t>900-0503-Б700080160-244-222</t>
  </si>
  <si>
    <t>900-0503-Б700080160-244-225</t>
  </si>
  <si>
    <t>900-0503-Б700080160-244-226</t>
  </si>
  <si>
    <t>900-0503-Б700080160-244-310</t>
  </si>
  <si>
    <t>901-0801-Б400000000-000-000</t>
  </si>
  <si>
    <t>901-0801-Б410080080-111-211</t>
  </si>
  <si>
    <t>901-0801-Б410080080-244-223</t>
  </si>
  <si>
    <t>901-0801-Б410080080-244-225</t>
  </si>
  <si>
    <t>901-0801-Б410080080-244-226</t>
  </si>
  <si>
    <t>901-0801-Б410080080-244-310</t>
  </si>
  <si>
    <t>901-0801-ГД00072650-244-000</t>
  </si>
  <si>
    <t>901-0801-ГД00072650-244-310</t>
  </si>
  <si>
    <t>901-0801-ГД00072650-244-340</t>
  </si>
  <si>
    <t>901-0801-Б430071790-000-000</t>
  </si>
  <si>
    <t>901-0801-Б430071790-244-310</t>
  </si>
  <si>
    <t>901-0801-Б430071790-244-340</t>
  </si>
  <si>
    <t>Обеспечение проведения выборов и референдумов в рамках непрограммной части бюджета поселения</t>
  </si>
  <si>
    <t>900-0107-ГД00080050-000-000</t>
  </si>
  <si>
    <t>900-0104-ГД00080020-244-225</t>
  </si>
  <si>
    <t>900-0502-ГД00080100-244-223</t>
  </si>
  <si>
    <t>900-0502-ГД00080100-000-000</t>
  </si>
  <si>
    <t>Погашение задолженности за поставленную электрическую энергию в 2013 году в рамках не программной части бюджета поселения</t>
  </si>
  <si>
    <t>Подпрограмма "Сохранность и реконструкция военно-мемориальных объектов" муниципальной целевой программы "Развитие культуры в Дросковском сельском (городском) поселении на 2016 год"</t>
  </si>
  <si>
    <t xml:space="preserve">Муниципальная целевая программа "Комплексное развития систем коммунальной инфраструктуры на территории Дросковского сельского поселения на 2017-2019 годы
</t>
  </si>
  <si>
    <t xml:space="preserve"> Реализация мероприятий муниципальной целевой программы "Землеустройство и землепользование Дросковского сельского (городского) поселения на 2017-2019 годы"</t>
  </si>
  <si>
    <t>Погашение задолженности за текущий ремонт дороги в рамках реализации муниципальной целевой программы "Ремонт и развитие автомобильных дорог общего пользования Дросковского сельского (городского) поселения на 2017-2019 годы"</t>
  </si>
  <si>
    <t>Содержание автомобильных дорог и управление дорожным хозяйством в рамках муниципальной целевой программы "Ремонт и развитие автомобильных дорог общего пользования Дросковского сельского (городского) поселения на 2017-2019 годы"</t>
  </si>
  <si>
    <t>Муниципальная целевая программа "Ремонт и развитие автомобильных дорог общего пользования Дросковского сельского (городского) поселения на 2017-2019 годы"</t>
  </si>
  <si>
    <t>Муниципальная целевая программа "О профилактике терроризма и экстремизма, а также минимизации и (или) ликвидации последствий проявлений терроризма и экстремизма на территории Дросковского сельского (городского) поселения на 2017-2019 годы"</t>
  </si>
  <si>
    <t>900-0203-ГД00051180-244-223</t>
  </si>
  <si>
    <t>901-0801-Б410080080-244-290</t>
  </si>
  <si>
    <t>900-1102-Б600080110-000-000</t>
  </si>
  <si>
    <t>900-0104-ГД00080020-244-227</t>
  </si>
  <si>
    <t>Страхование</t>
  </si>
  <si>
    <t>900-0104-ГД00080020-852-291</t>
  </si>
  <si>
    <t>Налоги,пошлины и сборы</t>
  </si>
  <si>
    <t>900-0104-ГД00080020-853-292</t>
  </si>
  <si>
    <t>Штрафы за нарушение законодательства о налогах и сборах,законодательства о страховых взносах</t>
  </si>
  <si>
    <t>Увеличение стоимости прочих материальных запасов однократного применения</t>
  </si>
  <si>
    <t>Увеличение стоимости строительных материалов</t>
  </si>
  <si>
    <t>900-0104-ГД00080020-244-346</t>
  </si>
  <si>
    <t>Увеличение стоимости прочих оборотных запасов (материалов)</t>
  </si>
  <si>
    <t>900-0107-ГД00080050-880-349</t>
  </si>
  <si>
    <t>900-0111-ГД00080030-870-000</t>
  </si>
  <si>
    <t>900-0113-ГД00080040-244-349</t>
  </si>
  <si>
    <t>900-0113-ГД00080040-244-226</t>
  </si>
  <si>
    <t>900-0203-ГД00051180-244-346</t>
  </si>
  <si>
    <t>900-0503-Б700080160-244-344</t>
  </si>
  <si>
    <t>900-0503-Б700080160-244-343</t>
  </si>
  <si>
    <t>900-0503-Б700080160-244-346</t>
  </si>
  <si>
    <t>900-1102-Б600080110-350-296</t>
  </si>
  <si>
    <t>Иные расходы</t>
  </si>
  <si>
    <t>901-0801-Б410080080-852-291</t>
  </si>
  <si>
    <t>901-0801-Б410080080-853-292</t>
  </si>
  <si>
    <t>901-0801-Б410080080-244-349</t>
  </si>
  <si>
    <t>901-0801-Б410080080-244-343</t>
  </si>
  <si>
    <t>901-0801-Б410080080-244-344</t>
  </si>
  <si>
    <t>901-0801-Б410080080-244-346</t>
  </si>
  <si>
    <t>901-0801-Б410072650-244-310</t>
  </si>
  <si>
    <t>901-0801-Б410072650-000-000</t>
  </si>
  <si>
    <t>900-0503-Б700080160-121-211</t>
  </si>
  <si>
    <t>900-0503-Б700080160-129-213</t>
  </si>
  <si>
    <t>Увеличение стоимости горюче-смазочных материалов</t>
  </si>
  <si>
    <t>Межбюджетные трансферты на выполнение полномочий по внутреннему финансовому контролю</t>
  </si>
  <si>
    <t>900-0102-ГД00080010-000-000</t>
  </si>
  <si>
    <t>900-0113-ГД00080070-831-297</t>
  </si>
  <si>
    <t>Взыскание судебных расходов по исполнительному листу Арбитражного суда орловской области ФС № 025888395 от 11.03.2019г</t>
  </si>
  <si>
    <t>900-0104-ГД00080020-244-343</t>
  </si>
  <si>
    <t>900-0104-ГД00080020-244-344</t>
  </si>
  <si>
    <t>900-0104-ГД00080020-244-310</t>
  </si>
  <si>
    <t>900-0104-ГД00080020-244-349</t>
  </si>
  <si>
    <t>901-0801-Б410075260-000-000</t>
  </si>
  <si>
    <t>901-0801-Б410075260-244-310</t>
  </si>
  <si>
    <t>900-0107-ГД00080050-880-297</t>
  </si>
  <si>
    <t xml:space="preserve">Иные выплаты текущего характера организациям </t>
  </si>
  <si>
    <t>900-0503-Б700080140-244-346</t>
  </si>
  <si>
    <t>900-0104-ГД00080020-244-222</t>
  </si>
  <si>
    <t>900-0503-Б700080120-244-346</t>
  </si>
  <si>
    <t>900-0503-Б700080120-244-225</t>
  </si>
  <si>
    <t>901-0801-Б410080080-119-213</t>
  </si>
  <si>
    <t>900-0203-ГД00051180-129-213</t>
  </si>
  <si>
    <t>900-0104-ГД00080020-129-213</t>
  </si>
  <si>
    <t>900-0102-ГД00080010-129-213</t>
  </si>
  <si>
    <t>901-0801-ГД00072830-111-211</t>
  </si>
  <si>
    <t>901-0801-ГД00072830-119-213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</si>
  <si>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</si>
  <si>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</si>
  <si>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Центральный аппарат в рамках непрограммной части бюджета поселения</t>
  </si>
  <si>
    <t>Глава муниципального образования в рамках непрограммной части бюджета поселения</t>
  </si>
  <si>
    <t>Налоги, пошлины и сборы</t>
  </si>
  <si>
    <t>900-0104-ГД00080020-000-000</t>
  </si>
  <si>
    <t>901-0801-Б410080080-000-000</t>
  </si>
  <si>
    <t>Закон Орловской области от 26 января 2007 года №655-ОЗ" О наказах избирателей депутатам Орловского областного Совета народных депутатов" в рамках реализации мероприятий муниципальной программы Дросковского сельского поселения " Развитие культуры на 2019-2021гг"</t>
  </si>
  <si>
    <t>900-0113-ГД00086230-540-251</t>
  </si>
  <si>
    <t>900-0113-Б990020300-244-346</t>
  </si>
  <si>
    <t>900-0113-Б800020300-244-346</t>
  </si>
  <si>
    <t>900-1102-ГД60072650-000-000</t>
  </si>
  <si>
    <t>900-1102-ГД60072650-244-310</t>
  </si>
  <si>
    <t>900-1102-ГД00072650-244-310</t>
  </si>
  <si>
    <t>901-0801-Б410080090-244-346</t>
  </si>
  <si>
    <t>900-0113-Б000000000-000-000</t>
  </si>
  <si>
    <t>901-0801-Б00000000-000-000</t>
  </si>
  <si>
    <t xml:space="preserve"> 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</si>
  <si>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901-0801-Б800080090-244-346</t>
  </si>
  <si>
    <t>900-0113-Б990050100-000-000</t>
  </si>
  <si>
    <t>900-0113-Б990050100-244-227</t>
  </si>
  <si>
    <t>900-0503-Б700080120-244-310</t>
  </si>
  <si>
    <t>Приложение № 2 к решению сессии Дросковского сельского Совета народных депутатов № 47/3-СС  от 30.10.2020г</t>
  </si>
  <si>
    <t>Бюджет 2020г.,      (руб.)</t>
  </si>
  <si>
    <t>Поправка к бюджету 2020г.,    (руб.)</t>
  </si>
  <si>
    <t xml:space="preserve">Бюджет  2020г. с поправкой  (руб.) </t>
  </si>
  <si>
    <t>Муниципальная программа "Профилактика правонарушений и укрепление общественной безопастности на территории Дросковского сельского поселения"</t>
  </si>
  <si>
    <t>Уличное освещение в рамках реализации муниципальной программы  "Благоустройство территории Дросковского сельского поселения Покровского района Орловской области"</t>
  </si>
  <si>
    <t>Озеленение в рамках реализации муниципальной программы  "Благоустройство территории Дросковского сельского поселения Покровского района Орловской области"</t>
  </si>
  <si>
    <t>Прочие мероприятия по благоустройству в рамках реализации муниципальной программы  "Благоустройство территории Дросковского сельского поселения Покровского района Орловской области"</t>
  </si>
  <si>
    <t>Муниципальная программа Дросковского сельского поселения "Развитие культуры"</t>
  </si>
  <si>
    <t>Реализация мероприятий муниципальной программы Дросковского сельского поселения "Развитие культуры"</t>
  </si>
  <si>
    <t>Муниципальная целевая программа "Развитие физической культуры и спорта на территории  Дросковского сельского поселения"</t>
  </si>
  <si>
    <t>Муниципальная программа "Благоустройство территории Дросковского сельского поселения Покровского района Орловской области"</t>
  </si>
  <si>
    <t>Муниципальная целевая программа  "Энергосбережение и повышение энергетической эффективности на территории Дросковского сельского поселения на"</t>
  </si>
  <si>
    <t>Программа наказов избирателей депутатам Покровского районного Совета народных депутатов  в рамках реализации мероприятий муниципальной  программы Дросковского сельского поселения  "Развитие культуры"</t>
  </si>
  <si>
    <t>Закон Орловской области от 26 января 2007 года № 655-ОЗ" О наказах избирателей депутатам Орловского областного Совета народных депутатов" в рамках непрограммной части бюджета поселения</t>
  </si>
  <si>
    <t>Муниципальная целевая программа "Землеустройство и землепользование Дросковского сельского поселения"</t>
  </si>
  <si>
    <t>Муниципальная целевая программа  "Энергосбережение и повышение энергетической эффективности на территории Дросковского сельского поселения"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</si>
</sst>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#,##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 style="thick"/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6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14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8" fillId="21" borderId="0" applyNumberFormat="0" applyBorder="0" applyAlignment="0" applyProtection="0"/>
    <xf numFmtId="0" fontId="18" fillId="32" borderId="0" applyNumberFormat="0" applyBorder="0" applyAlignment="0" applyProtection="0"/>
    <xf numFmtId="0" fontId="19" fillId="3" borderId="0" applyNumberFormat="0" applyBorder="0" applyAlignment="0" applyProtection="0"/>
    <xf numFmtId="0" fontId="20" fillId="23" borderId="1" applyNumberFormat="0" applyAlignment="0" applyProtection="0"/>
    <xf numFmtId="0" fontId="21" fillId="33" borderId="2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6" fillId="4" borderId="7" applyNumberFormat="0" applyFont="0" applyAlignment="0" applyProtection="0"/>
    <xf numFmtId="0" fontId="30" fillId="23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7" fillId="40" borderId="10" applyNumberFormat="0" applyAlignment="0" applyProtection="0"/>
    <xf numFmtId="0" fontId="38" fillId="41" borderId="11" applyNumberFormat="0" applyAlignment="0" applyProtection="0"/>
    <xf numFmtId="0" fontId="39" fillId="41" borderId="10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4" fillId="42" borderId="16" applyNumberFormat="0" applyAlignment="0" applyProtection="0"/>
    <xf numFmtId="0" fontId="45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6" fillId="0" borderId="0">
      <alignment/>
      <protection/>
    </xf>
    <xf numFmtId="0" fontId="47" fillId="44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49" fillId="0" borderId="18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46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7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9" fillId="0" borderId="21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1" fillId="0" borderId="0" xfId="0" applyFont="1" applyAlignment="1">
      <alignment/>
    </xf>
    <xf numFmtId="0" fontId="4" fillId="0" borderId="24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0" fontId="9" fillId="0" borderId="23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12" fillId="0" borderId="0" xfId="0" applyFont="1" applyAlignment="1">
      <alignment/>
    </xf>
    <xf numFmtId="178" fontId="0" fillId="0" borderId="0" xfId="83" applyFont="1" applyAlignment="1">
      <alignment/>
    </xf>
    <xf numFmtId="0" fontId="5" fillId="47" borderId="25" xfId="0" applyFont="1" applyFill="1" applyBorder="1" applyAlignment="1">
      <alignment horizontal="justify" vertical="top" wrapText="1"/>
    </xf>
    <xf numFmtId="2" fontId="5" fillId="47" borderId="26" xfId="0" applyNumberFormat="1" applyFont="1" applyFill="1" applyBorder="1" applyAlignment="1">
      <alignment horizontal="center" vertical="top" wrapText="1"/>
    </xf>
    <xf numFmtId="0" fontId="5" fillId="47" borderId="27" xfId="0" applyFont="1" applyFill="1" applyBorder="1" applyAlignment="1">
      <alignment horizontal="justify" vertical="top" wrapText="1"/>
    </xf>
    <xf numFmtId="0" fontId="5" fillId="47" borderId="26" xfId="0" applyFont="1" applyFill="1" applyBorder="1" applyAlignment="1">
      <alignment horizontal="justify" vertical="top" wrapText="1"/>
    </xf>
    <xf numFmtId="2" fontId="16" fillId="47" borderId="28" xfId="0" applyNumberFormat="1" applyFont="1" applyFill="1" applyBorder="1" applyAlignment="1">
      <alignment horizontal="center" vertical="top" wrapText="1"/>
    </xf>
    <xf numFmtId="2" fontId="16" fillId="47" borderId="26" xfId="0" applyNumberFormat="1" applyFont="1" applyFill="1" applyBorder="1" applyAlignment="1">
      <alignment horizontal="center" vertical="top" wrapText="1"/>
    </xf>
    <xf numFmtId="0" fontId="16" fillId="47" borderId="28" xfId="0" applyFont="1" applyFill="1" applyBorder="1" applyAlignment="1">
      <alignment horizontal="justify" vertical="top" wrapText="1"/>
    </xf>
    <xf numFmtId="0" fontId="16" fillId="47" borderId="29" xfId="0" applyFont="1" applyFill="1" applyBorder="1" applyAlignment="1">
      <alignment horizontal="justify" vertical="top" wrapText="1"/>
    </xf>
    <xf numFmtId="0" fontId="16" fillId="47" borderId="26" xfId="0" applyFont="1" applyFill="1" applyBorder="1" applyAlignment="1">
      <alignment horizontal="justify" vertical="top" wrapText="1"/>
    </xf>
    <xf numFmtId="0" fontId="16" fillId="47" borderId="27" xfId="0" applyFont="1" applyFill="1" applyBorder="1" applyAlignment="1">
      <alignment horizontal="justify" vertical="top" wrapText="1"/>
    </xf>
    <xf numFmtId="0" fontId="17" fillId="47" borderId="30" xfId="0" applyFont="1" applyFill="1" applyBorder="1" applyAlignment="1">
      <alignment vertical="top" wrapText="1"/>
    </xf>
    <xf numFmtId="2" fontId="16" fillId="47" borderId="27" xfId="0" applyNumberFormat="1" applyFont="1" applyFill="1" applyBorder="1" applyAlignment="1">
      <alignment horizontal="center" vertical="top" wrapText="1"/>
    </xf>
    <xf numFmtId="0" fontId="5" fillId="47" borderId="23" xfId="0" applyFont="1" applyFill="1" applyBorder="1" applyAlignment="1">
      <alignment horizontal="left" vertical="top" wrapText="1"/>
    </xf>
    <xf numFmtId="2" fontId="5" fillId="47" borderId="23" xfId="0" applyNumberFormat="1" applyFont="1" applyFill="1" applyBorder="1" applyAlignment="1">
      <alignment horizontal="center" vertical="top" wrapText="1"/>
    </xf>
    <xf numFmtId="2" fontId="16" fillId="47" borderId="23" xfId="0" applyNumberFormat="1" applyFont="1" applyFill="1" applyBorder="1" applyAlignment="1">
      <alignment horizontal="center" vertical="top" wrapText="1"/>
    </xf>
    <xf numFmtId="0" fontId="5" fillId="47" borderId="27" xfId="0" applyFont="1" applyFill="1" applyBorder="1" applyAlignment="1">
      <alignment horizontal="left" vertical="top" wrapText="1"/>
    </xf>
    <xf numFmtId="0" fontId="16" fillId="47" borderId="23" xfId="0" applyFont="1" applyFill="1" applyBorder="1" applyAlignment="1">
      <alignment horizontal="left" vertical="top" wrapText="1"/>
    </xf>
    <xf numFmtId="0" fontId="5" fillId="47" borderId="31" xfId="0" applyFont="1" applyFill="1" applyBorder="1" applyAlignment="1">
      <alignment horizontal="left" vertical="top" wrapText="1"/>
    </xf>
    <xf numFmtId="0" fontId="16" fillId="47" borderId="25" xfId="0" applyFont="1" applyFill="1" applyBorder="1" applyAlignment="1">
      <alignment horizontal="justify" vertical="top" wrapText="1"/>
    </xf>
    <xf numFmtId="0" fontId="16" fillId="47" borderId="32" xfId="0" applyFont="1" applyFill="1" applyBorder="1" applyAlignment="1">
      <alignment horizontal="left" vertical="top" wrapText="1"/>
    </xf>
    <xf numFmtId="2" fontId="5" fillId="47" borderId="27" xfId="0" applyNumberFormat="1" applyFont="1" applyFill="1" applyBorder="1" applyAlignment="1">
      <alignment horizontal="center" vertical="top" wrapText="1"/>
    </xf>
    <xf numFmtId="0" fontId="17" fillId="47" borderId="33" xfId="0" applyFont="1" applyFill="1" applyBorder="1" applyAlignment="1">
      <alignment vertical="top" wrapText="1"/>
    </xf>
    <xf numFmtId="0" fontId="17" fillId="47" borderId="32" xfId="0" applyFont="1" applyFill="1" applyBorder="1" applyAlignment="1">
      <alignment vertical="top" wrapText="1"/>
    </xf>
    <xf numFmtId="2" fontId="16" fillId="47" borderId="31" xfId="0" applyNumberFormat="1" applyFont="1" applyFill="1" applyBorder="1" applyAlignment="1">
      <alignment horizontal="center" vertical="top" wrapText="1"/>
    </xf>
    <xf numFmtId="0" fontId="34" fillId="47" borderId="27" xfId="0" applyFont="1" applyFill="1" applyBorder="1" applyAlignment="1">
      <alignment vertical="top" wrapText="1"/>
    </xf>
    <xf numFmtId="2" fontId="5" fillId="47" borderId="31" xfId="0" applyNumberFormat="1" applyFont="1" applyFill="1" applyBorder="1" applyAlignment="1">
      <alignment horizontal="center" vertical="top" wrapText="1"/>
    </xf>
    <xf numFmtId="2" fontId="5" fillId="47" borderId="34" xfId="0" applyNumberFormat="1" applyFont="1" applyFill="1" applyBorder="1" applyAlignment="1">
      <alignment horizontal="center" vertical="top" wrapText="1"/>
    </xf>
    <xf numFmtId="0" fontId="16" fillId="47" borderId="27" xfId="0" applyFont="1" applyFill="1" applyBorder="1" applyAlignment="1">
      <alignment horizontal="left" vertical="top" wrapText="1"/>
    </xf>
    <xf numFmtId="0" fontId="16" fillId="47" borderId="31" xfId="0" applyFont="1" applyFill="1" applyBorder="1" applyAlignment="1">
      <alignment horizontal="left" vertical="top" wrapText="1"/>
    </xf>
    <xf numFmtId="2" fontId="5" fillId="47" borderId="26" xfId="0" applyNumberFormat="1" applyFont="1" applyFill="1" applyBorder="1" applyAlignment="1">
      <alignment horizontal="center" vertical="top" wrapText="1"/>
    </xf>
    <xf numFmtId="0" fontId="5" fillId="47" borderId="26" xfId="0" applyFont="1" applyFill="1" applyBorder="1" applyAlignment="1">
      <alignment horizontal="justify" vertical="top" wrapText="1"/>
    </xf>
    <xf numFmtId="0" fontId="5" fillId="47" borderId="29" xfId="0" applyFont="1" applyFill="1" applyBorder="1" applyAlignment="1">
      <alignment horizontal="left" vertical="top" wrapText="1"/>
    </xf>
    <xf numFmtId="2" fontId="5" fillId="47" borderId="29" xfId="0" applyNumberFormat="1" applyFont="1" applyFill="1" applyBorder="1" applyAlignment="1">
      <alignment horizontal="center" vertical="top" wrapText="1"/>
    </xf>
    <xf numFmtId="0" fontId="5" fillId="47" borderId="29" xfId="0" applyFont="1" applyFill="1" applyBorder="1" applyAlignment="1">
      <alignment horizontal="justify" vertical="top" wrapText="1"/>
    </xf>
    <xf numFmtId="0" fontId="5" fillId="47" borderId="28" xfId="0" applyFont="1" applyFill="1" applyBorder="1" applyAlignment="1">
      <alignment horizontal="justify" vertical="top" wrapText="1"/>
    </xf>
    <xf numFmtId="0" fontId="5" fillId="47" borderId="30" xfId="0" applyFont="1" applyFill="1" applyBorder="1" applyAlignment="1">
      <alignment vertical="top" wrapText="1"/>
    </xf>
    <xf numFmtId="0" fontId="5" fillId="47" borderId="30" xfId="0" applyFont="1" applyFill="1" applyBorder="1" applyAlignment="1">
      <alignment horizontal="left" vertical="top" wrapText="1"/>
    </xf>
    <xf numFmtId="2" fontId="5" fillId="47" borderId="30" xfId="0" applyNumberFormat="1" applyFont="1" applyFill="1" applyBorder="1" applyAlignment="1">
      <alignment horizontal="center" vertical="top" wrapText="1"/>
    </xf>
    <xf numFmtId="0" fontId="5" fillId="47" borderId="28" xfId="0" applyFont="1" applyFill="1" applyBorder="1" applyAlignment="1">
      <alignment horizontal="left" vertical="top" wrapText="1"/>
    </xf>
    <xf numFmtId="0" fontId="16" fillId="47" borderId="30" xfId="0" applyFont="1" applyFill="1" applyBorder="1" applyAlignment="1">
      <alignment horizontal="left" vertical="top" wrapText="1"/>
    </xf>
    <xf numFmtId="0" fontId="5" fillId="47" borderId="0" xfId="0" applyFont="1" applyFill="1" applyBorder="1" applyAlignment="1">
      <alignment horizontal="left" vertical="top" wrapText="1"/>
    </xf>
    <xf numFmtId="0" fontId="17" fillId="47" borderId="35" xfId="0" applyFont="1" applyFill="1" applyBorder="1" applyAlignment="1">
      <alignment vertical="top" wrapText="1"/>
    </xf>
    <xf numFmtId="0" fontId="17" fillId="47" borderId="27" xfId="0" applyFont="1" applyFill="1" applyBorder="1" applyAlignment="1">
      <alignment vertical="top" wrapText="1"/>
    </xf>
    <xf numFmtId="0" fontId="17" fillId="47" borderId="28" xfId="0" applyFont="1" applyFill="1" applyBorder="1" applyAlignment="1">
      <alignment vertical="top" wrapText="1"/>
    </xf>
    <xf numFmtId="0" fontId="16" fillId="47" borderId="32" xfId="0" applyFont="1" applyFill="1" applyBorder="1" applyAlignment="1">
      <alignment horizontal="justify" vertical="top" wrapText="1"/>
    </xf>
    <xf numFmtId="0" fontId="17" fillId="47" borderId="36" xfId="0" applyFont="1" applyFill="1" applyBorder="1" applyAlignment="1">
      <alignment vertical="top" wrapText="1"/>
    </xf>
    <xf numFmtId="2" fontId="5" fillId="47" borderId="36" xfId="0" applyNumberFormat="1" applyFont="1" applyFill="1" applyBorder="1" applyAlignment="1">
      <alignment horizontal="center" vertical="top" wrapText="1"/>
    </xf>
    <xf numFmtId="2" fontId="5" fillId="47" borderId="28" xfId="0" applyNumberFormat="1" applyFont="1" applyFill="1" applyBorder="1" applyAlignment="1">
      <alignment horizontal="center" vertical="top" wrapText="1"/>
    </xf>
    <xf numFmtId="0" fontId="5" fillId="47" borderId="37" xfId="0" applyFont="1" applyFill="1" applyBorder="1" applyAlignment="1">
      <alignment horizontal="justify" vertical="top" wrapText="1"/>
    </xf>
    <xf numFmtId="0" fontId="5" fillId="47" borderId="38" xfId="0" applyFont="1" applyFill="1" applyBorder="1" applyAlignment="1">
      <alignment horizontal="left" vertical="top" wrapText="1"/>
    </xf>
    <xf numFmtId="0" fontId="5" fillId="47" borderId="35" xfId="0" applyFont="1" applyFill="1" applyBorder="1" applyAlignment="1">
      <alignment horizontal="justify" vertical="top" wrapText="1"/>
    </xf>
    <xf numFmtId="0" fontId="5" fillId="47" borderId="33" xfId="0" applyFont="1" applyFill="1" applyBorder="1" applyAlignment="1">
      <alignment horizontal="justify" vertical="top" wrapText="1"/>
    </xf>
    <xf numFmtId="2" fontId="16" fillId="47" borderId="39" xfId="0" applyNumberFormat="1" applyFont="1" applyFill="1" applyBorder="1" applyAlignment="1">
      <alignment horizontal="center" vertical="top" wrapText="1"/>
    </xf>
    <xf numFmtId="2" fontId="5" fillId="47" borderId="39" xfId="0" applyNumberFormat="1" applyFont="1" applyFill="1" applyBorder="1" applyAlignment="1">
      <alignment horizontal="center" vertical="top" wrapText="1"/>
    </xf>
    <xf numFmtId="0" fontId="5" fillId="47" borderId="27" xfId="0" applyFont="1" applyFill="1" applyBorder="1" applyAlignment="1">
      <alignment/>
    </xf>
    <xf numFmtId="0" fontId="17" fillId="47" borderId="33" xfId="93" applyFont="1" applyFill="1" applyBorder="1" applyAlignment="1">
      <alignment vertical="top" wrapText="1"/>
      <protection/>
    </xf>
    <xf numFmtId="0" fontId="17" fillId="47" borderId="27" xfId="93" applyFont="1" applyFill="1" applyBorder="1" applyAlignment="1">
      <alignment vertical="top" wrapText="1"/>
      <protection/>
    </xf>
    <xf numFmtId="0" fontId="34" fillId="47" borderId="32" xfId="93" applyFont="1" applyFill="1" applyBorder="1" applyAlignment="1">
      <alignment vertical="top" wrapText="1"/>
      <protection/>
    </xf>
    <xf numFmtId="0" fontId="16" fillId="47" borderId="28" xfId="0" applyFont="1" applyFill="1" applyBorder="1" applyAlignment="1">
      <alignment horizontal="left" vertical="top" wrapText="1"/>
    </xf>
    <xf numFmtId="0" fontId="16" fillId="47" borderId="26" xfId="0" applyFont="1" applyFill="1" applyBorder="1" applyAlignment="1">
      <alignment horizontal="left" vertical="top" wrapText="1"/>
    </xf>
    <xf numFmtId="2" fontId="16" fillId="47" borderId="28" xfId="0" applyNumberFormat="1" applyFont="1" applyFill="1" applyBorder="1" applyAlignment="1">
      <alignment horizontal="center" vertical="top" wrapText="1"/>
    </xf>
    <xf numFmtId="2" fontId="16" fillId="47" borderId="26" xfId="0" applyNumberFormat="1" applyFont="1" applyFill="1" applyBorder="1" applyAlignment="1">
      <alignment horizontal="center" vertical="top" wrapText="1"/>
    </xf>
    <xf numFmtId="0" fontId="5" fillId="47" borderId="28" xfId="0" applyFont="1" applyFill="1" applyBorder="1" applyAlignment="1">
      <alignment horizontal="justify" vertical="top" wrapText="1"/>
    </xf>
    <xf numFmtId="0" fontId="5" fillId="47" borderId="26" xfId="0" applyFont="1" applyFill="1" applyBorder="1" applyAlignment="1">
      <alignment horizontal="justify" vertical="top" wrapText="1"/>
    </xf>
    <xf numFmtId="0" fontId="5" fillId="47" borderId="28" xfId="0" applyFont="1" applyFill="1" applyBorder="1" applyAlignment="1">
      <alignment horizontal="left" vertical="top" wrapText="1"/>
    </xf>
    <xf numFmtId="0" fontId="5" fillId="47" borderId="29" xfId="0" applyFont="1" applyFill="1" applyBorder="1" applyAlignment="1">
      <alignment horizontal="left" vertical="top" wrapText="1"/>
    </xf>
    <xf numFmtId="2" fontId="5" fillId="47" borderId="28" xfId="0" applyNumberFormat="1" applyFont="1" applyFill="1" applyBorder="1" applyAlignment="1">
      <alignment horizontal="center" vertical="top" wrapText="1"/>
    </xf>
    <xf numFmtId="2" fontId="5" fillId="47" borderId="26" xfId="0" applyNumberFormat="1" applyFont="1" applyFill="1" applyBorder="1" applyAlignment="1">
      <alignment horizontal="center" vertical="top" wrapText="1"/>
    </xf>
    <xf numFmtId="0" fontId="5" fillId="47" borderId="31" xfId="0" applyFont="1" applyFill="1" applyBorder="1" applyAlignment="1">
      <alignment horizontal="left" vertical="top" wrapText="1"/>
    </xf>
    <xf numFmtId="0" fontId="5" fillId="47" borderId="23" xfId="0" applyFont="1" applyFill="1" applyBorder="1" applyAlignment="1">
      <alignment horizontal="left" vertical="top" wrapText="1"/>
    </xf>
    <xf numFmtId="2" fontId="5" fillId="47" borderId="40" xfId="0" applyNumberFormat="1" applyFont="1" applyFill="1" applyBorder="1" applyAlignment="1">
      <alignment horizontal="center" vertical="top" wrapText="1"/>
    </xf>
    <xf numFmtId="2" fontId="5" fillId="47" borderId="25" xfId="0" applyNumberFormat="1" applyFont="1" applyFill="1" applyBorder="1" applyAlignment="1">
      <alignment horizontal="center" vertical="top" wrapText="1"/>
    </xf>
    <xf numFmtId="0" fontId="16" fillId="47" borderId="28" xfId="0" applyFont="1" applyFill="1" applyBorder="1" applyAlignment="1">
      <alignment horizontal="justify" vertical="top" wrapText="1"/>
    </xf>
    <xf numFmtId="0" fontId="16" fillId="47" borderId="29" xfId="0" applyFont="1" applyFill="1" applyBorder="1" applyAlignment="1">
      <alignment horizontal="justify" vertical="top" wrapText="1"/>
    </xf>
    <xf numFmtId="0" fontId="16" fillId="47" borderId="26" xfId="0" applyFont="1" applyFill="1" applyBorder="1" applyAlignment="1">
      <alignment horizontal="justify" vertical="top" wrapText="1"/>
    </xf>
    <xf numFmtId="0" fontId="16" fillId="47" borderId="29" xfId="0" applyFont="1" applyFill="1" applyBorder="1" applyAlignment="1">
      <alignment horizontal="left" vertical="top" wrapText="1"/>
    </xf>
    <xf numFmtId="2" fontId="16" fillId="47" borderId="29" xfId="0" applyNumberFormat="1" applyFont="1" applyFill="1" applyBorder="1" applyAlignment="1">
      <alignment horizontal="center" vertical="top" wrapText="1"/>
    </xf>
    <xf numFmtId="0" fontId="5" fillId="47" borderId="40" xfId="0" applyFont="1" applyFill="1" applyBorder="1" applyAlignment="1">
      <alignment horizontal="justify" vertical="top" wrapText="1"/>
    </xf>
    <xf numFmtId="0" fontId="5" fillId="47" borderId="25" xfId="0" applyFont="1" applyFill="1" applyBorder="1" applyAlignment="1">
      <alignment horizontal="justify" vertical="top" wrapText="1"/>
    </xf>
    <xf numFmtId="0" fontId="5" fillId="47" borderId="26" xfId="0" applyFont="1" applyFill="1" applyBorder="1" applyAlignment="1">
      <alignment horizontal="left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11" fillId="0" borderId="39" xfId="0" applyFont="1" applyBorder="1" applyAlignment="1">
      <alignment horizontal="center" vertical="top" wrapText="1"/>
    </xf>
    <xf numFmtId="0" fontId="11" fillId="0" borderId="43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12" fillId="0" borderId="0" xfId="0" applyFont="1" applyAlignment="1">
      <alignment horizontal="right" wrapText="1"/>
    </xf>
    <xf numFmtId="0" fontId="11" fillId="0" borderId="44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top" wrapText="1"/>
    </xf>
    <xf numFmtId="0" fontId="7" fillId="0" borderId="46" xfId="0" applyFont="1" applyBorder="1" applyAlignment="1">
      <alignment horizontal="center" vertical="top" wrapText="1"/>
    </xf>
    <xf numFmtId="0" fontId="11" fillId="0" borderId="47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justify" vertical="top" wrapText="1"/>
    </xf>
    <xf numFmtId="0" fontId="2" fillId="0" borderId="26" xfId="0" applyFont="1" applyBorder="1" applyAlignment="1">
      <alignment horizontal="justify" vertical="top" wrapText="1"/>
    </xf>
    <xf numFmtId="0" fontId="2" fillId="0" borderId="0" xfId="0" applyFont="1" applyAlignment="1">
      <alignment horizontal="left"/>
    </xf>
    <xf numFmtId="0" fontId="10" fillId="0" borderId="28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1" fillId="0" borderId="39" xfId="0" applyFont="1" applyBorder="1" applyAlignment="1">
      <alignment horizontal="justify" vertical="top" wrapText="1"/>
    </xf>
    <xf numFmtId="0" fontId="11" fillId="0" borderId="43" xfId="0" applyFont="1" applyBorder="1" applyAlignment="1">
      <alignment horizontal="justify" vertical="top" wrapText="1"/>
    </xf>
    <xf numFmtId="0" fontId="11" fillId="0" borderId="40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_РАСХОДЫ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0"/>
  <sheetViews>
    <sheetView tabSelected="1" zoomScalePageLayoutView="0" workbookViewId="0" topLeftCell="A27">
      <selection activeCell="H77" sqref="H77"/>
    </sheetView>
  </sheetViews>
  <sheetFormatPr defaultColWidth="9.00390625" defaultRowHeight="12.75"/>
  <cols>
    <col min="1" max="1" width="31.125" style="0" customWidth="1"/>
    <col min="2" max="2" width="53.875" style="0" customWidth="1"/>
    <col min="3" max="3" width="13.625" style="0" customWidth="1"/>
    <col min="4" max="4" width="13.00390625" style="0" customWidth="1"/>
    <col min="5" max="5" width="13.25390625" style="0" customWidth="1"/>
    <col min="6" max="6" width="17.125" style="0" customWidth="1"/>
  </cols>
  <sheetData>
    <row r="1" ht="15.75" hidden="1">
      <c r="A1" s="1" t="s">
        <v>0</v>
      </c>
    </row>
    <row r="2" ht="15.75" hidden="1">
      <c r="A2" s="1" t="s">
        <v>1</v>
      </c>
    </row>
    <row r="3" ht="16.5" hidden="1" thickBot="1">
      <c r="A3" s="2" t="s">
        <v>2</v>
      </c>
    </row>
    <row r="4" spans="1:6" ht="65.25" customHeight="1" hidden="1" thickBot="1" thickTop="1">
      <c r="A4" s="116" t="s">
        <v>3</v>
      </c>
      <c r="B4" s="117"/>
      <c r="C4" s="3" t="s">
        <v>4</v>
      </c>
      <c r="D4" s="4" t="s">
        <v>5</v>
      </c>
      <c r="E4" s="4" t="s">
        <v>6</v>
      </c>
      <c r="F4" s="5" t="s">
        <v>7</v>
      </c>
    </row>
    <row r="5" spans="1:6" ht="30" customHeight="1" hidden="1" thickBot="1" thickTop="1">
      <c r="A5" s="118" t="s">
        <v>8</v>
      </c>
      <c r="B5" s="119"/>
      <c r="C5" s="6" t="s">
        <v>9</v>
      </c>
      <c r="D5" s="7">
        <v>3748513</v>
      </c>
      <c r="E5" s="8">
        <v>66000</v>
      </c>
      <c r="F5" s="9">
        <v>3814513</v>
      </c>
    </row>
    <row r="6" spans="1:6" ht="31.5" customHeight="1" hidden="1" thickBot="1">
      <c r="A6" s="108" t="s">
        <v>10</v>
      </c>
      <c r="B6" s="109"/>
      <c r="C6" s="10" t="s">
        <v>11</v>
      </c>
      <c r="D6" s="11">
        <v>606000</v>
      </c>
      <c r="E6" s="11"/>
      <c r="F6" s="13">
        <v>606000</v>
      </c>
    </row>
    <row r="7" spans="1:6" ht="62.25" customHeight="1" hidden="1" thickBot="1">
      <c r="A7" s="108" t="s">
        <v>12</v>
      </c>
      <c r="B7" s="109"/>
      <c r="C7" s="10" t="s">
        <v>13</v>
      </c>
      <c r="D7" s="11">
        <v>35700</v>
      </c>
      <c r="E7" s="11"/>
      <c r="F7" s="13">
        <v>35700</v>
      </c>
    </row>
    <row r="8" spans="1:6" ht="48.75" customHeight="1" hidden="1" thickBot="1">
      <c r="A8" s="108" t="s">
        <v>14</v>
      </c>
      <c r="B8" s="109"/>
      <c r="C8" s="10" t="s">
        <v>15</v>
      </c>
      <c r="D8" s="11">
        <v>80000</v>
      </c>
      <c r="E8" s="11"/>
      <c r="F8" s="13">
        <v>80000</v>
      </c>
    </row>
    <row r="9" spans="1:6" ht="61.5" customHeight="1" hidden="1" thickBot="1">
      <c r="A9" s="125" t="s">
        <v>16</v>
      </c>
      <c r="B9" s="126"/>
      <c r="C9" s="10" t="s">
        <v>17</v>
      </c>
      <c r="D9" s="11"/>
      <c r="E9" s="11"/>
      <c r="F9" s="13"/>
    </row>
    <row r="10" spans="1:6" ht="16.5" customHeight="1" hidden="1" thickBot="1">
      <c r="A10" s="108" t="s">
        <v>18</v>
      </c>
      <c r="B10" s="109"/>
      <c r="C10" s="10" t="s">
        <v>19</v>
      </c>
      <c r="D10" s="11">
        <v>1638000</v>
      </c>
      <c r="E10" s="11"/>
      <c r="F10" s="13">
        <v>1638000</v>
      </c>
    </row>
    <row r="11" spans="1:6" ht="18" customHeight="1" hidden="1" thickBot="1">
      <c r="A11" s="108" t="s">
        <v>20</v>
      </c>
      <c r="B11" s="109"/>
      <c r="C11" s="10" t="s">
        <v>19</v>
      </c>
      <c r="D11" s="11"/>
      <c r="E11" s="11"/>
      <c r="F11" s="13"/>
    </row>
    <row r="12" spans="1:6" ht="24.75" customHeight="1" hidden="1" thickBot="1">
      <c r="A12" s="108" t="s">
        <v>21</v>
      </c>
      <c r="B12" s="109"/>
      <c r="C12" s="11" t="s">
        <v>22</v>
      </c>
      <c r="D12" s="11">
        <v>15000</v>
      </c>
      <c r="E12" s="11"/>
      <c r="F12" s="13">
        <v>15000</v>
      </c>
    </row>
    <row r="13" spans="1:6" ht="173.25" customHeight="1" hidden="1" thickBot="1">
      <c r="A13" s="108" t="s">
        <v>23</v>
      </c>
      <c r="B13" s="109"/>
      <c r="C13" s="10" t="s">
        <v>24</v>
      </c>
      <c r="D13" s="11">
        <v>130000</v>
      </c>
      <c r="E13" s="11"/>
      <c r="F13" s="13">
        <v>130000</v>
      </c>
    </row>
    <row r="14" spans="1:6" ht="66" customHeight="1" hidden="1" thickBot="1">
      <c r="A14" s="108" t="s">
        <v>25</v>
      </c>
      <c r="B14" s="109"/>
      <c r="C14" s="10" t="s">
        <v>26</v>
      </c>
      <c r="D14" s="11">
        <v>30000</v>
      </c>
      <c r="E14" s="11"/>
      <c r="F14" s="13">
        <v>30000</v>
      </c>
    </row>
    <row r="15" spans="1:6" ht="31.5" customHeight="1" hidden="1" thickBot="1">
      <c r="A15" s="108" t="s">
        <v>27</v>
      </c>
      <c r="B15" s="109"/>
      <c r="C15" s="10" t="s">
        <v>28</v>
      </c>
      <c r="D15" s="11">
        <v>4000</v>
      </c>
      <c r="E15" s="11"/>
      <c r="F15" s="13">
        <v>4000</v>
      </c>
    </row>
    <row r="16" spans="1:6" ht="78.75" customHeight="1" hidden="1" thickBot="1">
      <c r="A16" s="108" t="s">
        <v>29</v>
      </c>
      <c r="B16" s="109"/>
      <c r="C16" s="10" t="s">
        <v>30</v>
      </c>
      <c r="D16" s="11">
        <v>10000</v>
      </c>
      <c r="E16" s="11"/>
      <c r="F16" s="13">
        <v>10000</v>
      </c>
    </row>
    <row r="17" spans="1:6" ht="315.75" hidden="1" thickBot="1">
      <c r="A17" s="108" t="s">
        <v>31</v>
      </c>
      <c r="B17" s="109"/>
      <c r="C17" s="10" t="s">
        <v>32</v>
      </c>
      <c r="D17" s="11">
        <v>1196813</v>
      </c>
      <c r="E17" s="14">
        <v>66000</v>
      </c>
      <c r="F17" s="13">
        <v>1262813</v>
      </c>
    </row>
    <row r="18" spans="1:6" ht="64.5" customHeight="1" hidden="1" thickBot="1">
      <c r="A18" s="108" t="s">
        <v>33</v>
      </c>
      <c r="B18" s="109"/>
      <c r="C18" s="10" t="s">
        <v>34</v>
      </c>
      <c r="D18" s="11"/>
      <c r="E18" s="11"/>
      <c r="F18" s="13"/>
    </row>
    <row r="19" spans="1:6" ht="27.75" customHeight="1" hidden="1" thickBot="1">
      <c r="A19" s="108" t="s">
        <v>35</v>
      </c>
      <c r="B19" s="109"/>
      <c r="C19" s="10" t="s">
        <v>36</v>
      </c>
      <c r="D19" s="11">
        <v>3000</v>
      </c>
      <c r="E19" s="11"/>
      <c r="F19" s="13">
        <v>3000</v>
      </c>
    </row>
    <row r="20" spans="1:6" ht="30.75" customHeight="1" hidden="1" thickBot="1">
      <c r="A20" s="108" t="s">
        <v>37</v>
      </c>
      <c r="B20" s="109"/>
      <c r="C20" s="15" t="s">
        <v>38</v>
      </c>
      <c r="D20" s="16">
        <v>1498560</v>
      </c>
      <c r="E20" s="17"/>
      <c r="F20" s="18">
        <v>1498560</v>
      </c>
    </row>
    <row r="21" spans="1:6" ht="63" customHeight="1" hidden="1" thickBot="1">
      <c r="A21" s="127" t="s">
        <v>39</v>
      </c>
      <c r="B21" s="128"/>
      <c r="C21" s="123" t="s">
        <v>40</v>
      </c>
      <c r="D21" s="110">
        <v>1123700</v>
      </c>
      <c r="E21" s="110"/>
      <c r="F21" s="106">
        <v>1123700</v>
      </c>
    </row>
    <row r="22" spans="1:6" ht="13.5" customHeight="1" hidden="1" thickBot="1">
      <c r="A22" s="129"/>
      <c r="B22" s="130"/>
      <c r="C22" s="124"/>
      <c r="D22" s="111"/>
      <c r="E22" s="111"/>
      <c r="F22" s="107"/>
    </row>
    <row r="23" spans="1:6" ht="111" hidden="1" thickBot="1">
      <c r="A23" s="108" t="s">
        <v>41</v>
      </c>
      <c r="B23" s="109"/>
      <c r="C23" s="10" t="s">
        <v>42</v>
      </c>
      <c r="D23" s="16"/>
      <c r="E23" s="16"/>
      <c r="F23" s="18"/>
    </row>
    <row r="24" spans="1:6" ht="78" customHeight="1" hidden="1" thickBot="1">
      <c r="A24" s="108" t="s">
        <v>43</v>
      </c>
      <c r="B24" s="109"/>
      <c r="C24" s="10" t="s">
        <v>44</v>
      </c>
      <c r="D24" s="11"/>
      <c r="E24" s="11"/>
      <c r="F24" s="13"/>
    </row>
    <row r="25" spans="1:6" ht="47.25" customHeight="1" hidden="1" thickBot="1">
      <c r="A25" s="108" t="s">
        <v>45</v>
      </c>
      <c r="B25" s="109"/>
      <c r="C25" s="10" t="s">
        <v>46</v>
      </c>
      <c r="D25" s="11">
        <v>114400</v>
      </c>
      <c r="E25" s="11"/>
      <c r="F25" s="13">
        <v>114400</v>
      </c>
    </row>
    <row r="26" spans="1:6" ht="17.25" customHeight="1" hidden="1" thickBot="1">
      <c r="A26" s="115" t="s">
        <v>47</v>
      </c>
      <c r="B26" s="109"/>
      <c r="C26" s="15" t="s">
        <v>48</v>
      </c>
      <c r="D26" s="16">
        <v>5212073</v>
      </c>
      <c r="E26" s="17">
        <v>66000</v>
      </c>
      <c r="F26" s="18">
        <v>5278073</v>
      </c>
    </row>
    <row r="27" spans="1:6" ht="1.5" customHeight="1">
      <c r="A27" s="19"/>
      <c r="B27" s="19"/>
      <c r="C27" s="19"/>
      <c r="D27" s="19"/>
      <c r="E27" s="19"/>
      <c r="F27" s="19"/>
    </row>
    <row r="28" ht="1.5" customHeight="1" hidden="1">
      <c r="A28" s="12"/>
    </row>
    <row r="29" ht="2.25" customHeight="1">
      <c r="A29" s="12" t="s">
        <v>49</v>
      </c>
    </row>
    <row r="30" spans="1:5" ht="15.75">
      <c r="A30" s="12" t="s">
        <v>50</v>
      </c>
      <c r="C30" s="114" t="s">
        <v>303</v>
      </c>
      <c r="D30" s="114"/>
      <c r="E30" s="114"/>
    </row>
    <row r="31" spans="1:5" ht="42.75" customHeight="1">
      <c r="A31" s="12" t="s">
        <v>51</v>
      </c>
      <c r="C31" s="114"/>
      <c r="D31" s="114"/>
      <c r="E31" s="114"/>
    </row>
    <row r="32" ht="15.75" hidden="1">
      <c r="A32" s="20" t="s">
        <v>107</v>
      </c>
    </row>
    <row r="33" spans="1:5" ht="16.5" thickBot="1">
      <c r="A33" s="122" t="s">
        <v>52</v>
      </c>
      <c r="B33" s="122"/>
      <c r="C33" s="122"/>
      <c r="D33" s="122"/>
      <c r="E33" s="122"/>
    </row>
    <row r="34" ht="16.5" hidden="1" thickBot="1">
      <c r="A34" s="2"/>
    </row>
    <row r="35" spans="1:5" ht="67.5" customHeight="1" thickBot="1">
      <c r="A35" s="112" t="s">
        <v>53</v>
      </c>
      <c r="B35" s="120" t="s">
        <v>54</v>
      </c>
      <c r="C35" s="112" t="s">
        <v>304</v>
      </c>
      <c r="D35" s="112" t="s">
        <v>305</v>
      </c>
      <c r="E35" s="112" t="s">
        <v>306</v>
      </c>
    </row>
    <row r="36" spans="1:5" ht="13.5" customHeight="1" hidden="1" thickBot="1">
      <c r="A36" s="113"/>
      <c r="B36" s="121"/>
      <c r="C36" s="113"/>
      <c r="D36" s="113"/>
      <c r="E36" s="113"/>
    </row>
    <row r="37" spans="1:5" ht="29.25" customHeight="1" thickBot="1">
      <c r="A37" s="35" t="s">
        <v>260</v>
      </c>
      <c r="B37" s="36" t="s">
        <v>284</v>
      </c>
      <c r="C37" s="37">
        <f>C38+C39</f>
        <v>610200</v>
      </c>
      <c r="D37" s="37">
        <f>D38+D39</f>
        <v>52080</v>
      </c>
      <c r="E37" s="37">
        <f>E38+E39</f>
        <v>662280</v>
      </c>
    </row>
    <row r="38" spans="1:5" ht="15.75" customHeight="1" thickBot="1">
      <c r="A38" s="29" t="s">
        <v>162</v>
      </c>
      <c r="B38" s="38" t="s">
        <v>55</v>
      </c>
      <c r="C38" s="39">
        <v>468660</v>
      </c>
      <c r="D38" s="39">
        <v>40000</v>
      </c>
      <c r="E38" s="39">
        <f>C38+D38</f>
        <v>508660</v>
      </c>
    </row>
    <row r="39" spans="1:5" ht="15.75" customHeight="1" thickBot="1">
      <c r="A39" s="29" t="s">
        <v>278</v>
      </c>
      <c r="B39" s="38" t="s">
        <v>69</v>
      </c>
      <c r="C39" s="39">
        <v>141540</v>
      </c>
      <c r="D39" s="39">
        <v>12080</v>
      </c>
      <c r="E39" s="39">
        <f>C39+D39</f>
        <v>153620</v>
      </c>
    </row>
    <row r="40" spans="1:5" ht="29.25" customHeight="1" thickBot="1">
      <c r="A40" s="34" t="s">
        <v>286</v>
      </c>
      <c r="B40" s="36" t="s">
        <v>283</v>
      </c>
      <c r="C40" s="40">
        <f>C41+C42+C43+C45+C46+C47+C48+C49+C51+C52+C53+C55+C56+C57+C44+C54+C61</f>
        <v>1326641</v>
      </c>
      <c r="D40" s="40">
        <f>D41+D42+D43+D45+D46+D47+D48+D49+D51+D52+D53+D55+D56+D57+D44</f>
        <v>72100</v>
      </c>
      <c r="E40" s="40">
        <f>E41+E42+E43+E45+E46+E47+E48+E49+E51+E52+E53+E55+E56+E57+E44+E54+E61</f>
        <v>1398741</v>
      </c>
    </row>
    <row r="41" spans="1:5" ht="15.75" customHeight="1" thickBot="1">
      <c r="A41" s="29" t="s">
        <v>163</v>
      </c>
      <c r="B41" s="38" t="s">
        <v>55</v>
      </c>
      <c r="C41" s="39">
        <v>589120</v>
      </c>
      <c r="D41" s="39">
        <v>50000</v>
      </c>
      <c r="E41" s="39">
        <f aca="true" t="shared" si="0" ref="E41:E57">C41+D41</f>
        <v>639120</v>
      </c>
    </row>
    <row r="42" spans="1:5" ht="15.75" customHeight="1" thickBot="1">
      <c r="A42" s="29" t="s">
        <v>277</v>
      </c>
      <c r="B42" s="38" t="s">
        <v>69</v>
      </c>
      <c r="C42" s="39">
        <v>177921</v>
      </c>
      <c r="D42" s="39">
        <v>15100</v>
      </c>
      <c r="E42" s="39">
        <f t="shared" si="0"/>
        <v>193021</v>
      </c>
    </row>
    <row r="43" spans="1:5" ht="15.75" customHeight="1" thickBot="1">
      <c r="A43" s="29" t="s">
        <v>164</v>
      </c>
      <c r="B43" s="38" t="s">
        <v>57</v>
      </c>
      <c r="C43" s="39">
        <v>70000</v>
      </c>
      <c r="D43" s="39">
        <v>7000</v>
      </c>
      <c r="E43" s="39">
        <f t="shared" si="0"/>
        <v>77000</v>
      </c>
    </row>
    <row r="44" spans="1:5" ht="15.75" thickBot="1">
      <c r="A44" s="29" t="s">
        <v>272</v>
      </c>
      <c r="B44" s="41" t="s">
        <v>58</v>
      </c>
      <c r="C44" s="39">
        <v>17016</v>
      </c>
      <c r="D44" s="39"/>
      <c r="E44" s="39">
        <f t="shared" si="0"/>
        <v>17016</v>
      </c>
    </row>
    <row r="45" spans="1:5" ht="14.25" customHeight="1" thickBot="1">
      <c r="A45" s="29" t="s">
        <v>165</v>
      </c>
      <c r="B45" s="38" t="s">
        <v>59</v>
      </c>
      <c r="C45" s="39">
        <v>125584</v>
      </c>
      <c r="D45" s="39"/>
      <c r="E45" s="39">
        <f t="shared" si="0"/>
        <v>125584</v>
      </c>
    </row>
    <row r="46" spans="1:5" ht="16.5" customHeight="1" thickBot="1">
      <c r="A46" s="29" t="s">
        <v>214</v>
      </c>
      <c r="B46" s="41" t="s">
        <v>60</v>
      </c>
      <c r="C46" s="39">
        <v>20000</v>
      </c>
      <c r="D46" s="39"/>
      <c r="E46" s="39">
        <f t="shared" si="0"/>
        <v>20000</v>
      </c>
    </row>
    <row r="47" spans="1:5" ht="16.5" customHeight="1" thickBot="1">
      <c r="A47" s="29" t="s">
        <v>166</v>
      </c>
      <c r="B47" s="38" t="s">
        <v>61</v>
      </c>
      <c r="C47" s="39">
        <v>30000</v>
      </c>
      <c r="D47" s="39"/>
      <c r="E47" s="39">
        <f>C47+D47</f>
        <v>30000</v>
      </c>
    </row>
    <row r="48" spans="1:5" ht="16.5" customHeight="1" thickBot="1">
      <c r="A48" s="29" t="s">
        <v>228</v>
      </c>
      <c r="B48" s="38" t="s">
        <v>229</v>
      </c>
      <c r="C48" s="39">
        <v>5000</v>
      </c>
      <c r="D48" s="39"/>
      <c r="E48" s="39">
        <f t="shared" si="0"/>
        <v>5000</v>
      </c>
    </row>
    <row r="49" spans="1:5" ht="15" customHeight="1" thickBot="1">
      <c r="A49" s="29" t="s">
        <v>230</v>
      </c>
      <c r="B49" s="38" t="s">
        <v>285</v>
      </c>
      <c r="C49" s="39">
        <v>2000</v>
      </c>
      <c r="D49" s="39"/>
      <c r="E49" s="39">
        <f t="shared" si="0"/>
        <v>2000</v>
      </c>
    </row>
    <row r="50" spans="1:5" ht="16.5" customHeight="1" hidden="1" thickBot="1">
      <c r="A50" s="29" t="s">
        <v>116</v>
      </c>
      <c r="B50" s="38" t="s">
        <v>63</v>
      </c>
      <c r="C50" s="39"/>
      <c r="D50" s="39"/>
      <c r="E50" s="39">
        <f t="shared" si="0"/>
        <v>0</v>
      </c>
    </row>
    <row r="51" spans="1:5" ht="30.75" customHeight="1" thickBot="1">
      <c r="A51" s="29" t="s">
        <v>232</v>
      </c>
      <c r="B51" s="38" t="s">
        <v>233</v>
      </c>
      <c r="C51" s="39">
        <v>10000</v>
      </c>
      <c r="D51" s="39"/>
      <c r="E51" s="39">
        <f>C51+D51</f>
        <v>10000</v>
      </c>
    </row>
    <row r="52" spans="1:5" ht="30" customHeight="1" hidden="1" thickBot="1">
      <c r="A52" s="29"/>
      <c r="B52" s="38"/>
      <c r="C52" s="39"/>
      <c r="D52" s="39"/>
      <c r="E52" s="39"/>
    </row>
    <row r="53" spans="1:5" ht="18" customHeight="1" thickBot="1">
      <c r="A53" s="29" t="s">
        <v>265</v>
      </c>
      <c r="B53" s="38" t="s">
        <v>63</v>
      </c>
      <c r="C53" s="39">
        <v>20000</v>
      </c>
      <c r="D53" s="39"/>
      <c r="E53" s="39">
        <f>C53+D53</f>
        <v>20000</v>
      </c>
    </row>
    <row r="54" spans="1:5" ht="18" customHeight="1" thickBot="1">
      <c r="A54" s="29" t="s">
        <v>263</v>
      </c>
      <c r="B54" s="38" t="s">
        <v>258</v>
      </c>
      <c r="C54" s="39">
        <v>100000</v>
      </c>
      <c r="D54" s="39"/>
      <c r="E54" s="39">
        <f>C54+D54</f>
        <v>100000</v>
      </c>
    </row>
    <row r="55" spans="1:5" ht="18" customHeight="1" thickBot="1">
      <c r="A55" s="29" t="s">
        <v>264</v>
      </c>
      <c r="B55" s="38" t="s">
        <v>235</v>
      </c>
      <c r="C55" s="39">
        <v>30000</v>
      </c>
      <c r="D55" s="39"/>
      <c r="E55" s="39">
        <f>C55+D55</f>
        <v>30000</v>
      </c>
    </row>
    <row r="56" spans="1:5" ht="17.25" customHeight="1" hidden="1" thickBot="1">
      <c r="A56" s="29"/>
      <c r="B56" s="38"/>
      <c r="C56" s="39"/>
      <c r="D56" s="39"/>
      <c r="E56" s="39"/>
    </row>
    <row r="57" spans="1:5" ht="30.75" customHeight="1" thickBot="1">
      <c r="A57" s="29" t="s">
        <v>236</v>
      </c>
      <c r="B57" s="38" t="s">
        <v>237</v>
      </c>
      <c r="C57" s="39">
        <v>80000</v>
      </c>
      <c r="D57" s="39"/>
      <c r="E57" s="39">
        <f t="shared" si="0"/>
        <v>80000</v>
      </c>
    </row>
    <row r="58" spans="1:5" ht="18" customHeight="1" hidden="1" thickBot="1">
      <c r="A58" s="34" t="s">
        <v>65</v>
      </c>
      <c r="B58" s="42" t="s">
        <v>66</v>
      </c>
      <c r="C58" s="40"/>
      <c r="D58" s="40"/>
      <c r="E58" s="40"/>
    </row>
    <row r="59" spans="1:5" ht="18" customHeight="1" hidden="1" thickBot="1">
      <c r="A59" s="29" t="s">
        <v>115</v>
      </c>
      <c r="B59" s="38" t="s">
        <v>68</v>
      </c>
      <c r="C59" s="40"/>
      <c r="D59" s="39"/>
      <c r="E59" s="39">
        <f>D59</f>
        <v>0</v>
      </c>
    </row>
    <row r="60" spans="1:5" ht="15.75" customHeight="1" hidden="1" thickBot="1">
      <c r="A60" s="29" t="s">
        <v>67</v>
      </c>
      <c r="B60" s="43" t="s">
        <v>62</v>
      </c>
      <c r="C60" s="39"/>
      <c r="D60" s="39"/>
      <c r="E60" s="39"/>
    </row>
    <row r="61" spans="1:5" ht="15.75" customHeight="1" thickBot="1">
      <c r="A61" s="29" t="s">
        <v>266</v>
      </c>
      <c r="B61" s="38" t="s">
        <v>234</v>
      </c>
      <c r="C61" s="39">
        <v>50000</v>
      </c>
      <c r="D61" s="39"/>
      <c r="E61" s="39">
        <f>C61+D61</f>
        <v>50000</v>
      </c>
    </row>
    <row r="62" spans="1:5" ht="28.5" customHeight="1" thickBot="1">
      <c r="A62" s="44" t="s">
        <v>213</v>
      </c>
      <c r="B62" s="45" t="s">
        <v>212</v>
      </c>
      <c r="C62" s="40">
        <f>C63+C64</f>
        <v>10000</v>
      </c>
      <c r="D62" s="39">
        <f>D63+D64</f>
        <v>0</v>
      </c>
      <c r="E62" s="40">
        <f>E64</f>
        <v>10000</v>
      </c>
    </row>
    <row r="63" spans="1:5" ht="30.75" hidden="1" thickBot="1">
      <c r="A63" s="26" t="s">
        <v>238</v>
      </c>
      <c r="B63" s="41" t="s">
        <v>234</v>
      </c>
      <c r="C63" s="46">
        <v>0</v>
      </c>
      <c r="D63" s="39"/>
      <c r="E63" s="39">
        <f>C63+D63</f>
        <v>0</v>
      </c>
    </row>
    <row r="64" spans="1:5" ht="16.5" customHeight="1" thickBot="1">
      <c r="A64" s="26" t="s">
        <v>269</v>
      </c>
      <c r="B64" s="41" t="s">
        <v>270</v>
      </c>
      <c r="C64" s="39">
        <v>10000</v>
      </c>
      <c r="D64" s="39"/>
      <c r="E64" s="39">
        <f>C64+D64</f>
        <v>10000</v>
      </c>
    </row>
    <row r="65" spans="1:5" ht="30.75" customHeight="1" thickBot="1">
      <c r="A65" s="34" t="s">
        <v>167</v>
      </c>
      <c r="B65" s="47" t="s">
        <v>281</v>
      </c>
      <c r="C65" s="40">
        <f>C66</f>
        <v>10000</v>
      </c>
      <c r="D65" s="40">
        <f>D66</f>
        <v>0</v>
      </c>
      <c r="E65" s="40">
        <f>C65+D65</f>
        <v>10000</v>
      </c>
    </row>
    <row r="66" spans="1:5" ht="15.75" customHeight="1" thickBot="1">
      <c r="A66" s="29" t="s">
        <v>239</v>
      </c>
      <c r="B66" s="38" t="s">
        <v>62</v>
      </c>
      <c r="C66" s="39">
        <v>10000</v>
      </c>
      <c r="D66" s="39"/>
      <c r="E66" s="39">
        <f>C66+D66</f>
        <v>10000</v>
      </c>
    </row>
    <row r="67" spans="1:5" ht="29.25" customHeight="1" thickBot="1">
      <c r="A67" s="34" t="s">
        <v>168</v>
      </c>
      <c r="B67" s="48" t="s">
        <v>282</v>
      </c>
      <c r="C67" s="49">
        <f>C68+C69+C70+C72</f>
        <v>28552</v>
      </c>
      <c r="D67" s="40">
        <f>D68+D69+D70+D72</f>
        <v>0</v>
      </c>
      <c r="E67" s="40">
        <f>E68+E69+E70+E72</f>
        <v>28552</v>
      </c>
    </row>
    <row r="68" spans="1:5" ht="30.75" thickBot="1">
      <c r="A68" s="29" t="s">
        <v>240</v>
      </c>
      <c r="B68" s="50" t="s">
        <v>234</v>
      </c>
      <c r="C68" s="46">
        <v>12000</v>
      </c>
      <c r="D68" s="51"/>
      <c r="E68" s="39">
        <f>C68+D68</f>
        <v>12000</v>
      </c>
    </row>
    <row r="69" spans="1:5" ht="15.75" customHeight="1" thickBot="1">
      <c r="A69" s="26" t="s">
        <v>241</v>
      </c>
      <c r="B69" s="50" t="s">
        <v>61</v>
      </c>
      <c r="C69" s="52">
        <v>10000</v>
      </c>
      <c r="D69" s="46"/>
      <c r="E69" s="39">
        <f>C69+D69</f>
        <v>10000</v>
      </c>
    </row>
    <row r="70" spans="1:5" ht="29.25" customHeight="1" thickBot="1">
      <c r="A70" s="29" t="s">
        <v>289</v>
      </c>
      <c r="B70" s="38" t="s">
        <v>259</v>
      </c>
      <c r="C70" s="39">
        <v>6552</v>
      </c>
      <c r="D70" s="39"/>
      <c r="E70" s="39">
        <f>C70+D70</f>
        <v>6552</v>
      </c>
    </row>
    <row r="71" spans="1:5" ht="18" customHeight="1" hidden="1" thickBot="1">
      <c r="A71" s="29" t="s">
        <v>169</v>
      </c>
      <c r="B71" s="38" t="s">
        <v>62</v>
      </c>
      <c r="C71" s="39"/>
      <c r="D71" s="39"/>
      <c r="E71" s="39">
        <f>C71+D71</f>
        <v>0</v>
      </c>
    </row>
    <row r="72" spans="1:5" ht="46.5" customHeight="1" hidden="1" thickBot="1">
      <c r="A72" s="29" t="s">
        <v>261</v>
      </c>
      <c r="B72" s="38" t="s">
        <v>262</v>
      </c>
      <c r="C72" s="39"/>
      <c r="D72" s="39"/>
      <c r="E72" s="39">
        <f>C72</f>
        <v>0</v>
      </c>
    </row>
    <row r="73" spans="1:5" ht="60.75" customHeight="1" thickBot="1">
      <c r="A73" s="34" t="s">
        <v>300</v>
      </c>
      <c r="B73" s="42" t="s">
        <v>307</v>
      </c>
      <c r="C73" s="40">
        <f>C74</f>
        <v>3000</v>
      </c>
      <c r="D73" s="40">
        <f>D74</f>
        <v>0</v>
      </c>
      <c r="E73" s="40">
        <f>E74</f>
        <v>3000</v>
      </c>
    </row>
    <row r="74" spans="1:5" ht="15.75" customHeight="1" thickBot="1">
      <c r="A74" s="29" t="s">
        <v>301</v>
      </c>
      <c r="B74" s="38" t="s">
        <v>229</v>
      </c>
      <c r="C74" s="39">
        <v>3000</v>
      </c>
      <c r="D74" s="39"/>
      <c r="E74" s="39">
        <f>C73:C74+D74</f>
        <v>3000</v>
      </c>
    </row>
    <row r="75" spans="1:5" ht="114.75" customHeight="1" hidden="1" thickBot="1">
      <c r="A75" s="34" t="s">
        <v>170</v>
      </c>
      <c r="B75" s="53" t="s">
        <v>224</v>
      </c>
      <c r="C75" s="40">
        <f>C76</f>
        <v>0</v>
      </c>
      <c r="D75" s="40">
        <f>D76</f>
        <v>0</v>
      </c>
      <c r="E75" s="40">
        <f>E76</f>
        <v>0</v>
      </c>
    </row>
    <row r="76" spans="1:5" ht="18" customHeight="1" hidden="1" thickBot="1">
      <c r="A76" s="29" t="s">
        <v>171</v>
      </c>
      <c r="B76" s="38" t="s">
        <v>61</v>
      </c>
      <c r="C76" s="39"/>
      <c r="D76" s="39"/>
      <c r="E76" s="39">
        <f>C76+D76</f>
        <v>0</v>
      </c>
    </row>
    <row r="77" spans="1:5" ht="64.5" customHeight="1" thickBot="1">
      <c r="A77" s="34" t="s">
        <v>296</v>
      </c>
      <c r="B77" s="53" t="s">
        <v>319</v>
      </c>
      <c r="C77" s="40">
        <f>C79</f>
        <v>1000</v>
      </c>
      <c r="D77" s="40">
        <f>D78+D79</f>
        <v>0</v>
      </c>
      <c r="E77" s="40">
        <f>E79</f>
        <v>1000</v>
      </c>
    </row>
    <row r="78" spans="1:5" ht="29.25" customHeight="1" thickBot="1">
      <c r="A78" s="29" t="s">
        <v>290</v>
      </c>
      <c r="B78" s="41" t="s">
        <v>237</v>
      </c>
      <c r="C78" s="46">
        <v>0</v>
      </c>
      <c r="D78" s="39"/>
      <c r="E78" s="39">
        <f>C78+D78</f>
        <v>0</v>
      </c>
    </row>
    <row r="79" spans="1:5" ht="29.25" customHeight="1" thickBot="1">
      <c r="A79" s="29" t="s">
        <v>291</v>
      </c>
      <c r="B79" s="41" t="s">
        <v>237</v>
      </c>
      <c r="C79" s="39">
        <v>1000</v>
      </c>
      <c r="D79" s="39"/>
      <c r="E79" s="39">
        <f>C79</f>
        <v>1000</v>
      </c>
    </row>
    <row r="80" spans="1:5" ht="57.75" customHeight="1" thickBot="1">
      <c r="A80" s="34" t="s">
        <v>172</v>
      </c>
      <c r="B80" s="47" t="s">
        <v>298</v>
      </c>
      <c r="C80" s="40">
        <f>C81+C82+C83+C85+C88+C116</f>
        <v>245300</v>
      </c>
      <c r="D80" s="40">
        <f>D83+D85+D88+D116</f>
        <v>0</v>
      </c>
      <c r="E80" s="40">
        <f>E81+E82+E83+E85+E88+E116</f>
        <v>245300</v>
      </c>
    </row>
    <row r="81" spans="1:5" ht="15.75" customHeight="1" thickBot="1">
      <c r="A81" s="29" t="s">
        <v>173</v>
      </c>
      <c r="B81" s="38" t="s">
        <v>55</v>
      </c>
      <c r="C81" s="39">
        <v>146640</v>
      </c>
      <c r="D81" s="39"/>
      <c r="E81" s="39">
        <f aca="true" t="shared" si="1" ref="E81:E89">C81+D81</f>
        <v>146640</v>
      </c>
    </row>
    <row r="82" spans="1:5" ht="16.5" customHeight="1" thickBot="1">
      <c r="A82" s="29" t="s">
        <v>276</v>
      </c>
      <c r="B82" s="38" t="s">
        <v>69</v>
      </c>
      <c r="C82" s="39">
        <v>44285</v>
      </c>
      <c r="D82" s="39"/>
      <c r="E82" s="39">
        <f t="shared" si="1"/>
        <v>44285</v>
      </c>
    </row>
    <row r="83" spans="1:5" ht="15.75" thickBot="1">
      <c r="A83" s="29" t="s">
        <v>174</v>
      </c>
      <c r="B83" s="38" t="s">
        <v>57</v>
      </c>
      <c r="C83" s="39">
        <v>5000</v>
      </c>
      <c r="D83" s="39"/>
      <c r="E83" s="39">
        <f t="shared" si="1"/>
        <v>5000</v>
      </c>
    </row>
    <row r="84" spans="1:5" ht="15.75" hidden="1" thickBot="1">
      <c r="A84" s="29" t="s">
        <v>117</v>
      </c>
      <c r="B84" s="38" t="s">
        <v>58</v>
      </c>
      <c r="C84" s="39"/>
      <c r="D84" s="39"/>
      <c r="E84" s="39">
        <f t="shared" si="1"/>
        <v>0</v>
      </c>
    </row>
    <row r="85" spans="1:5" ht="15.75" thickBot="1">
      <c r="A85" s="29" t="s">
        <v>225</v>
      </c>
      <c r="B85" s="38" t="s">
        <v>59</v>
      </c>
      <c r="C85" s="39">
        <v>6000</v>
      </c>
      <c r="D85" s="39"/>
      <c r="E85" s="39">
        <f t="shared" si="1"/>
        <v>6000</v>
      </c>
    </row>
    <row r="86" spans="1:5" ht="15.75" hidden="1" thickBot="1">
      <c r="A86" s="29" t="s">
        <v>175</v>
      </c>
      <c r="B86" s="38" t="s">
        <v>60</v>
      </c>
      <c r="C86" s="39"/>
      <c r="D86" s="39"/>
      <c r="E86" s="39">
        <f t="shared" si="1"/>
        <v>0</v>
      </c>
    </row>
    <row r="87" spans="1:5" ht="15.75" hidden="1" thickBot="1">
      <c r="A87" s="29" t="s">
        <v>151</v>
      </c>
      <c r="B87" s="38" t="s">
        <v>68</v>
      </c>
      <c r="C87" s="39"/>
      <c r="D87" s="39"/>
      <c r="E87" s="39">
        <f t="shared" si="1"/>
        <v>0</v>
      </c>
    </row>
    <row r="88" spans="1:5" ht="15.75" thickBot="1">
      <c r="A88" s="29" t="s">
        <v>176</v>
      </c>
      <c r="B88" s="41" t="s">
        <v>63</v>
      </c>
      <c r="C88" s="39">
        <v>37700</v>
      </c>
      <c r="D88" s="39"/>
      <c r="E88" s="39">
        <f>C88</f>
        <v>37700</v>
      </c>
    </row>
    <row r="89" spans="1:5" ht="15.75" hidden="1" thickBot="1">
      <c r="A89" s="29" t="s">
        <v>177</v>
      </c>
      <c r="B89" s="38" t="s">
        <v>64</v>
      </c>
      <c r="C89" s="39"/>
      <c r="D89" s="39"/>
      <c r="E89" s="39">
        <f t="shared" si="1"/>
        <v>0</v>
      </c>
    </row>
    <row r="90" spans="1:5" ht="57.75" hidden="1" thickBot="1">
      <c r="A90" s="33" t="s">
        <v>178</v>
      </c>
      <c r="B90" s="54" t="s">
        <v>223</v>
      </c>
      <c r="C90" s="49">
        <f>C91+C102</f>
        <v>0</v>
      </c>
      <c r="D90" s="49"/>
      <c r="E90" s="49">
        <f>C90+D90</f>
        <v>0</v>
      </c>
    </row>
    <row r="91" spans="1:5" ht="12.75" hidden="1">
      <c r="A91" s="98" t="s">
        <v>179</v>
      </c>
      <c r="B91" s="84" t="s">
        <v>222</v>
      </c>
      <c r="C91" s="86">
        <f>C94</f>
        <v>0</v>
      </c>
      <c r="D91" s="86"/>
      <c r="E91" s="86">
        <f>C91+D91</f>
        <v>0</v>
      </c>
    </row>
    <row r="92" spans="1:5" ht="12.75" hidden="1">
      <c r="A92" s="99"/>
      <c r="B92" s="101"/>
      <c r="C92" s="102"/>
      <c r="D92" s="102"/>
      <c r="E92" s="102"/>
    </row>
    <row r="93" spans="1:5" ht="13.5" hidden="1" thickBot="1">
      <c r="A93" s="100"/>
      <c r="B93" s="101"/>
      <c r="C93" s="87"/>
      <c r="D93" s="87"/>
      <c r="E93" s="87"/>
    </row>
    <row r="94" spans="1:5" ht="12.75" hidden="1">
      <c r="A94" s="103" t="s">
        <v>180</v>
      </c>
      <c r="B94" s="90" t="s">
        <v>60</v>
      </c>
      <c r="C94" s="92"/>
      <c r="D94" s="92"/>
      <c r="E94" s="92">
        <f>C94+D94</f>
        <v>0</v>
      </c>
    </row>
    <row r="95" spans="1:5" ht="13.5" hidden="1" thickBot="1">
      <c r="A95" s="104"/>
      <c r="B95" s="105"/>
      <c r="C95" s="93"/>
      <c r="D95" s="93"/>
      <c r="E95" s="93"/>
    </row>
    <row r="96" spans="1:5" ht="15.75" hidden="1" thickBot="1">
      <c r="A96" s="88" t="s">
        <v>118</v>
      </c>
      <c r="B96" s="41" t="s">
        <v>61</v>
      </c>
      <c r="C96" s="46"/>
      <c r="D96" s="46"/>
      <c r="E96" s="46">
        <f>C96+D96</f>
        <v>0</v>
      </c>
    </row>
    <row r="97" spans="1:5" ht="15.75" hidden="1" thickBot="1">
      <c r="A97" s="89"/>
      <c r="B97" s="57"/>
      <c r="C97" s="58"/>
      <c r="D97" s="58"/>
      <c r="E97" s="58"/>
    </row>
    <row r="98" spans="1:5" ht="15" hidden="1">
      <c r="A98" s="59"/>
      <c r="B98" s="57"/>
      <c r="C98" s="58"/>
      <c r="D98" s="58"/>
      <c r="E98" s="58"/>
    </row>
    <row r="99" spans="1:5" ht="15" hidden="1">
      <c r="A99" s="59"/>
      <c r="B99" s="57"/>
      <c r="C99" s="58"/>
      <c r="D99" s="58"/>
      <c r="E99" s="58"/>
    </row>
    <row r="100" spans="1:5" ht="15.75" hidden="1" thickBot="1">
      <c r="A100" s="59"/>
      <c r="B100" s="57"/>
      <c r="C100" s="58"/>
      <c r="D100" s="58"/>
      <c r="E100" s="58"/>
    </row>
    <row r="101" spans="1:5" ht="15.75" hidden="1" thickBot="1">
      <c r="A101" s="28" t="s">
        <v>119</v>
      </c>
      <c r="B101" s="38" t="s">
        <v>64</v>
      </c>
      <c r="C101" s="58"/>
      <c r="D101" s="58"/>
      <c r="E101" s="58">
        <f>C101+D101</f>
        <v>0</v>
      </c>
    </row>
    <row r="102" spans="1:5" ht="86.25" hidden="1" thickBot="1">
      <c r="A102" s="32" t="s">
        <v>181</v>
      </c>
      <c r="B102" s="54" t="s">
        <v>221</v>
      </c>
      <c r="C102" s="58">
        <f>C103</f>
        <v>0</v>
      </c>
      <c r="D102" s="58"/>
      <c r="E102" s="58">
        <f>E103</f>
        <v>0</v>
      </c>
    </row>
    <row r="103" spans="1:5" ht="15.75" hidden="1" thickBot="1">
      <c r="A103" s="60" t="s">
        <v>182</v>
      </c>
      <c r="B103" s="41" t="s">
        <v>60</v>
      </c>
      <c r="C103" s="46"/>
      <c r="D103" s="46"/>
      <c r="E103" s="46">
        <f>D103</f>
        <v>0</v>
      </c>
    </row>
    <row r="104" spans="1:5" ht="15.75" hidden="1" thickBot="1">
      <c r="A104" s="60"/>
      <c r="B104" s="43"/>
      <c r="C104" s="58"/>
      <c r="D104" s="58"/>
      <c r="E104" s="58"/>
    </row>
    <row r="105" spans="1:5" ht="12.75" hidden="1">
      <c r="A105" s="98" t="s">
        <v>183</v>
      </c>
      <c r="B105" s="84" t="s">
        <v>220</v>
      </c>
      <c r="C105" s="86">
        <f>C107+C108+C109</f>
        <v>0</v>
      </c>
      <c r="D105" s="86"/>
      <c r="E105" s="86">
        <f>E107+E108+E109</f>
        <v>0</v>
      </c>
    </row>
    <row r="106" spans="1:5" s="25" customFormat="1" ht="13.5" hidden="1" thickBot="1">
      <c r="A106" s="100"/>
      <c r="B106" s="85"/>
      <c r="C106" s="87"/>
      <c r="D106" s="87"/>
      <c r="E106" s="87"/>
    </row>
    <row r="107" spans="1:5" s="25" customFormat="1" ht="15.75" hidden="1" thickBot="1">
      <c r="A107" s="28" t="s">
        <v>184</v>
      </c>
      <c r="B107" s="41" t="s">
        <v>55</v>
      </c>
      <c r="C107" s="46"/>
      <c r="D107" s="46"/>
      <c r="E107" s="46">
        <f aca="true" t="shared" si="2" ref="E107:E113">C107+D107</f>
        <v>0</v>
      </c>
    </row>
    <row r="108" spans="1:5" ht="15" hidden="1">
      <c r="A108" s="59" t="s">
        <v>185</v>
      </c>
      <c r="B108" s="43" t="s">
        <v>69</v>
      </c>
      <c r="C108" s="51"/>
      <c r="D108" s="51"/>
      <c r="E108" s="51">
        <f t="shared" si="2"/>
        <v>0</v>
      </c>
    </row>
    <row r="109" spans="1:5" ht="15" hidden="1">
      <c r="A109" s="61" t="s">
        <v>186</v>
      </c>
      <c r="B109" s="62" t="s">
        <v>70</v>
      </c>
      <c r="C109" s="63"/>
      <c r="D109" s="63"/>
      <c r="E109" s="63">
        <f t="shared" si="2"/>
        <v>0</v>
      </c>
    </row>
    <row r="110" spans="1:5" ht="72" hidden="1" thickBot="1">
      <c r="A110" s="34" t="s">
        <v>187</v>
      </c>
      <c r="B110" s="42" t="s">
        <v>219</v>
      </c>
      <c r="C110" s="40">
        <f>C111</f>
        <v>0</v>
      </c>
      <c r="D110" s="40"/>
      <c r="E110" s="40">
        <f t="shared" si="2"/>
        <v>0</v>
      </c>
    </row>
    <row r="111" spans="1:5" ht="15.75" hidden="1" thickBot="1">
      <c r="A111" s="29" t="s">
        <v>188</v>
      </c>
      <c r="B111" s="38" t="s">
        <v>70</v>
      </c>
      <c r="C111" s="39"/>
      <c r="D111" s="39"/>
      <c r="E111" s="39">
        <f t="shared" si="2"/>
        <v>0</v>
      </c>
    </row>
    <row r="112" spans="1:5" ht="15.75" hidden="1" thickBot="1">
      <c r="A112" s="29" t="s">
        <v>120</v>
      </c>
      <c r="B112" s="38" t="s">
        <v>60</v>
      </c>
      <c r="C112" s="39"/>
      <c r="D112" s="39"/>
      <c r="E112" s="39">
        <f t="shared" si="2"/>
        <v>0</v>
      </c>
    </row>
    <row r="113" spans="1:5" ht="15.75" hidden="1" thickBot="1">
      <c r="A113" s="29" t="s">
        <v>121</v>
      </c>
      <c r="B113" s="38" t="s">
        <v>63</v>
      </c>
      <c r="C113" s="39"/>
      <c r="D113" s="39"/>
      <c r="E113" s="39">
        <f t="shared" si="2"/>
        <v>0</v>
      </c>
    </row>
    <row r="114" spans="1:5" ht="43.5" hidden="1" thickBot="1">
      <c r="A114" s="29" t="s">
        <v>216</v>
      </c>
      <c r="B114" s="53" t="s">
        <v>217</v>
      </c>
      <c r="C114" s="39"/>
      <c r="D114" s="39"/>
      <c r="E114" s="39">
        <f>E115</f>
        <v>0</v>
      </c>
    </row>
    <row r="115" spans="1:5" ht="15.75" hidden="1" thickBot="1">
      <c r="A115" s="29" t="s">
        <v>215</v>
      </c>
      <c r="B115" s="64" t="s">
        <v>59</v>
      </c>
      <c r="C115" s="39"/>
      <c r="D115" s="39"/>
      <c r="E115" s="39">
        <f>D115</f>
        <v>0</v>
      </c>
    </row>
    <row r="116" spans="1:5" ht="31.5" customHeight="1" thickBot="1">
      <c r="A116" s="26" t="s">
        <v>242</v>
      </c>
      <c r="B116" s="62" t="s">
        <v>237</v>
      </c>
      <c r="C116" s="39">
        <v>5675</v>
      </c>
      <c r="D116" s="39"/>
      <c r="E116" s="39">
        <f>C116+D116</f>
        <v>5675</v>
      </c>
    </row>
    <row r="117" spans="1:5" ht="15.75" customHeight="1" hidden="1" thickBot="1">
      <c r="A117" s="26" t="s">
        <v>176</v>
      </c>
      <c r="B117" s="62" t="s">
        <v>63</v>
      </c>
      <c r="C117" s="39"/>
      <c r="D117" s="39"/>
      <c r="E117" s="39">
        <f>C117+D117</f>
        <v>0</v>
      </c>
    </row>
    <row r="118" spans="1:5" ht="43.5" customHeight="1" thickBot="1">
      <c r="A118" s="44" t="s">
        <v>183</v>
      </c>
      <c r="B118" s="65" t="s">
        <v>318</v>
      </c>
      <c r="C118" s="40">
        <f>C119</f>
        <v>25000</v>
      </c>
      <c r="D118" s="40">
        <f>D119</f>
        <v>0</v>
      </c>
      <c r="E118" s="40">
        <f>C118+D118</f>
        <v>25000</v>
      </c>
    </row>
    <row r="119" spans="1:5" ht="15.75" customHeight="1" thickBot="1">
      <c r="A119" s="26" t="s">
        <v>186</v>
      </c>
      <c r="B119" s="62" t="s">
        <v>61</v>
      </c>
      <c r="C119" s="39">
        <v>25000</v>
      </c>
      <c r="D119" s="39"/>
      <c r="E119" s="39">
        <f>C119+D119</f>
        <v>25000</v>
      </c>
    </row>
    <row r="120" spans="1:5" ht="15.75" customHeight="1" hidden="1" thickBot="1">
      <c r="A120" s="29"/>
      <c r="B120" s="66"/>
      <c r="C120" s="39"/>
      <c r="D120" s="39"/>
      <c r="E120" s="39"/>
    </row>
    <row r="121" spans="1:5" ht="43.5" thickBot="1">
      <c r="A121" s="34" t="s">
        <v>189</v>
      </c>
      <c r="B121" s="67" t="s">
        <v>314</v>
      </c>
      <c r="C121" s="40">
        <f>C124+C136+C145</f>
        <v>848348</v>
      </c>
      <c r="D121" s="40">
        <f>D124+D136+D145</f>
        <v>56820</v>
      </c>
      <c r="E121" s="40">
        <f>E124+E136+E139+E145</f>
        <v>905168</v>
      </c>
    </row>
    <row r="122" spans="1:5" ht="44.25" customHeight="1" hidden="1" thickBot="1">
      <c r="A122" s="33"/>
      <c r="B122" s="68"/>
      <c r="C122" s="49"/>
      <c r="D122" s="49"/>
      <c r="E122" s="49"/>
    </row>
    <row r="123" spans="1:5" ht="43.5" customHeight="1" hidden="1" thickBot="1">
      <c r="A123" s="33"/>
      <c r="B123" s="68"/>
      <c r="C123" s="37"/>
      <c r="D123" s="37"/>
      <c r="E123" s="37"/>
    </row>
    <row r="124" spans="1:5" ht="59.25" customHeight="1" thickBot="1">
      <c r="A124" s="33" t="s">
        <v>190</v>
      </c>
      <c r="B124" s="69" t="s">
        <v>308</v>
      </c>
      <c r="C124" s="30">
        <f>C126+C128+C134+C127</f>
        <v>162600</v>
      </c>
      <c r="D124" s="30">
        <f>D127+D134+D135</f>
        <v>46820</v>
      </c>
      <c r="E124" s="30">
        <f>E126+E127+E128+E134+E135</f>
        <v>209420</v>
      </c>
    </row>
    <row r="125" spans="1:5" ht="10.5" customHeight="1" hidden="1" thickBot="1">
      <c r="A125" s="70"/>
      <c r="B125" s="71"/>
      <c r="C125" s="30"/>
      <c r="D125" s="30"/>
      <c r="E125" s="30"/>
    </row>
    <row r="126" spans="1:5" ht="15.75" thickBot="1">
      <c r="A126" s="28" t="s">
        <v>191</v>
      </c>
      <c r="B126" s="41" t="s">
        <v>59</v>
      </c>
      <c r="C126" s="72">
        <v>130000</v>
      </c>
      <c r="D126" s="73"/>
      <c r="E126" s="73">
        <f>C126+D126</f>
        <v>130000</v>
      </c>
    </row>
    <row r="127" spans="1:5" ht="15.75" thickBot="1">
      <c r="A127" s="74" t="s">
        <v>274</v>
      </c>
      <c r="B127" s="75" t="s">
        <v>60</v>
      </c>
      <c r="C127" s="72">
        <v>7600</v>
      </c>
      <c r="D127" s="73">
        <v>21820</v>
      </c>
      <c r="E127" s="73">
        <f>C127+D127</f>
        <v>29420</v>
      </c>
    </row>
    <row r="128" spans="1:5" ht="15.75" thickBot="1">
      <c r="A128" s="76" t="s">
        <v>192</v>
      </c>
      <c r="B128" s="94" t="s">
        <v>70</v>
      </c>
      <c r="C128" s="92">
        <v>20000</v>
      </c>
      <c r="D128" s="92"/>
      <c r="E128" s="92">
        <f>C128+D128</f>
        <v>20000</v>
      </c>
    </row>
    <row r="129" spans="1:5" ht="15.75" hidden="1" thickBot="1">
      <c r="A129" s="77"/>
      <c r="B129" s="95"/>
      <c r="C129" s="93"/>
      <c r="D129" s="93"/>
      <c r="E129" s="93"/>
    </row>
    <row r="130" spans="1:5" ht="45.75" hidden="1" thickBot="1">
      <c r="A130" s="29" t="s">
        <v>122</v>
      </c>
      <c r="B130" s="41" t="s">
        <v>71</v>
      </c>
      <c r="C130" s="46"/>
      <c r="D130" s="46"/>
      <c r="E130" s="46"/>
    </row>
    <row r="131" spans="1:5" ht="45.75" hidden="1" thickBot="1">
      <c r="A131" s="29" t="s">
        <v>72</v>
      </c>
      <c r="B131" s="38" t="s">
        <v>71</v>
      </c>
      <c r="C131" s="39"/>
      <c r="D131" s="39"/>
      <c r="E131" s="39">
        <f>C131+D131</f>
        <v>0</v>
      </c>
    </row>
    <row r="132" spans="1:5" ht="45.75" hidden="1" thickBot="1">
      <c r="A132" s="29" t="s">
        <v>73</v>
      </c>
      <c r="B132" s="38" t="s">
        <v>71</v>
      </c>
      <c r="C132" s="39"/>
      <c r="D132" s="39"/>
      <c r="E132" s="39"/>
    </row>
    <row r="133" spans="1:5" ht="45.75" hidden="1" thickBot="1">
      <c r="A133" s="29" t="s">
        <v>74</v>
      </c>
      <c r="B133" s="38" t="s">
        <v>71</v>
      </c>
      <c r="C133" s="39"/>
      <c r="D133" s="39"/>
      <c r="E133" s="39"/>
    </row>
    <row r="134" spans="1:5" ht="30" customHeight="1" thickBot="1">
      <c r="A134" s="28" t="s">
        <v>273</v>
      </c>
      <c r="B134" s="41" t="s">
        <v>237</v>
      </c>
      <c r="C134" s="46">
        <v>5000</v>
      </c>
      <c r="D134" s="46">
        <v>10000</v>
      </c>
      <c r="E134" s="46">
        <f>C134+D134</f>
        <v>15000</v>
      </c>
    </row>
    <row r="135" spans="1:5" ht="17.25" customHeight="1" thickBot="1">
      <c r="A135" s="28" t="s">
        <v>302</v>
      </c>
      <c r="B135" s="41" t="s">
        <v>63</v>
      </c>
      <c r="C135" s="46">
        <v>0</v>
      </c>
      <c r="D135" s="46">
        <v>15000</v>
      </c>
      <c r="E135" s="46">
        <f>D135</f>
        <v>15000</v>
      </c>
    </row>
    <row r="136" spans="1:5" ht="57" customHeight="1" thickBot="1">
      <c r="A136" s="35" t="s">
        <v>193</v>
      </c>
      <c r="B136" s="68" t="s">
        <v>309</v>
      </c>
      <c r="C136" s="37">
        <f>C138+C143</f>
        <v>7000</v>
      </c>
      <c r="D136" s="37">
        <f>D138+D143</f>
        <v>0</v>
      </c>
      <c r="E136" s="37">
        <f>E138+E143</f>
        <v>7000</v>
      </c>
    </row>
    <row r="137" spans="1:5" ht="18" customHeight="1" hidden="1" thickBot="1">
      <c r="A137" s="28" t="s">
        <v>155</v>
      </c>
      <c r="B137" s="50" t="s">
        <v>60</v>
      </c>
      <c r="C137" s="40"/>
      <c r="D137" s="39"/>
      <c r="E137" s="39">
        <f>D137</f>
        <v>0</v>
      </c>
    </row>
    <row r="138" spans="1:5" ht="18.75" customHeight="1" hidden="1" thickBot="1">
      <c r="A138" s="28" t="s">
        <v>194</v>
      </c>
      <c r="B138" s="41" t="s">
        <v>142</v>
      </c>
      <c r="C138" s="39"/>
      <c r="D138" s="39"/>
      <c r="E138" s="39">
        <f>C138+D138</f>
        <v>0</v>
      </c>
    </row>
    <row r="139" spans="1:5" ht="97.5" customHeight="1" hidden="1" thickBot="1">
      <c r="A139" s="34" t="s">
        <v>144</v>
      </c>
      <c r="B139" s="36" t="s">
        <v>156</v>
      </c>
      <c r="C139" s="40"/>
      <c r="D139" s="40">
        <f>D140+D141</f>
        <v>0</v>
      </c>
      <c r="E139" s="40">
        <f>C139+D139</f>
        <v>0</v>
      </c>
    </row>
    <row r="140" spans="1:5" ht="24.75" customHeight="1" hidden="1" thickBot="1">
      <c r="A140" s="28" t="s">
        <v>161</v>
      </c>
      <c r="B140" s="38" t="s">
        <v>142</v>
      </c>
      <c r="C140" s="39"/>
      <c r="D140" s="39"/>
      <c r="E140" s="39">
        <f>C140+D140</f>
        <v>0</v>
      </c>
    </row>
    <row r="141" spans="1:5" ht="30" customHeight="1" hidden="1" thickBot="1">
      <c r="A141" s="29" t="s">
        <v>123</v>
      </c>
      <c r="B141" s="38" t="s">
        <v>64</v>
      </c>
      <c r="C141" s="39"/>
      <c r="D141" s="39"/>
      <c r="E141" s="39">
        <f>C141+D141</f>
        <v>0</v>
      </c>
    </row>
    <row r="142" spans="1:5" ht="83.25" customHeight="1" hidden="1" thickBot="1">
      <c r="A142" s="33" t="s">
        <v>145</v>
      </c>
      <c r="B142" s="54" t="s">
        <v>143</v>
      </c>
      <c r="C142" s="49"/>
      <c r="D142" s="49"/>
      <c r="E142" s="49"/>
    </row>
    <row r="143" spans="1:5" ht="21" customHeight="1" hidden="1" thickBot="1">
      <c r="A143" s="88" t="s">
        <v>271</v>
      </c>
      <c r="B143" s="90" t="s">
        <v>237</v>
      </c>
      <c r="C143" s="92">
        <v>7000</v>
      </c>
      <c r="D143" s="96"/>
      <c r="E143" s="92">
        <f>C143+D143</f>
        <v>7000</v>
      </c>
    </row>
    <row r="144" spans="1:5" ht="33" customHeight="1" thickBot="1">
      <c r="A144" s="89"/>
      <c r="B144" s="105"/>
      <c r="C144" s="93"/>
      <c r="D144" s="97"/>
      <c r="E144" s="93"/>
    </row>
    <row r="145" spans="1:5" ht="72" thickBot="1">
      <c r="A145" s="35" t="s">
        <v>195</v>
      </c>
      <c r="B145" s="53" t="s">
        <v>310</v>
      </c>
      <c r="C145" s="37">
        <f>C147+C148+C151+C153+C154+C155+C182+C183+C152</f>
        <v>678748</v>
      </c>
      <c r="D145" s="78">
        <f>D147+D148+D151+D153+D154+D155+D182+D183</f>
        <v>10000</v>
      </c>
      <c r="E145" s="37">
        <f>E147+E148+E151+E153+E154+E155+E182+E183+E152</f>
        <v>688748</v>
      </c>
    </row>
    <row r="146" spans="1:5" ht="15.75" hidden="1" thickBot="1">
      <c r="A146" s="29" t="s">
        <v>196</v>
      </c>
      <c r="B146" s="64" t="s">
        <v>58</v>
      </c>
      <c r="C146" s="46"/>
      <c r="D146" s="79"/>
      <c r="E146" s="27">
        <f>C146+D146</f>
        <v>0</v>
      </c>
    </row>
    <row r="147" spans="1:5" ht="15.75" thickBot="1">
      <c r="A147" s="29" t="s">
        <v>197</v>
      </c>
      <c r="B147" s="64" t="s">
        <v>60</v>
      </c>
      <c r="C147" s="46">
        <v>100000</v>
      </c>
      <c r="D147" s="79">
        <v>-50000</v>
      </c>
      <c r="E147" s="27">
        <f>C147+D147</f>
        <v>50000</v>
      </c>
    </row>
    <row r="148" spans="1:5" ht="19.5" customHeight="1" thickBot="1">
      <c r="A148" s="28" t="s">
        <v>198</v>
      </c>
      <c r="B148" s="90" t="s">
        <v>142</v>
      </c>
      <c r="C148" s="46">
        <v>454228</v>
      </c>
      <c r="D148" s="46">
        <v>50000</v>
      </c>
      <c r="E148" s="27">
        <f>C148+D148</f>
        <v>504228</v>
      </c>
    </row>
    <row r="149" spans="1:5" ht="16.5" customHeight="1" hidden="1" thickBot="1">
      <c r="A149" s="29" t="s">
        <v>124</v>
      </c>
      <c r="B149" s="91"/>
      <c r="C149" s="39"/>
      <c r="D149" s="39"/>
      <c r="E149" s="39"/>
    </row>
    <row r="150" spans="1:5" ht="16.5" customHeight="1" hidden="1" thickBot="1">
      <c r="A150" s="26" t="s">
        <v>199</v>
      </c>
      <c r="B150" s="41" t="s">
        <v>63</v>
      </c>
      <c r="C150" s="39"/>
      <c r="D150" s="39"/>
      <c r="E150" s="39">
        <f>C150</f>
        <v>0</v>
      </c>
    </row>
    <row r="151" spans="1:5" ht="16.5" customHeight="1" thickBot="1">
      <c r="A151" s="26" t="s">
        <v>199</v>
      </c>
      <c r="B151" s="41" t="s">
        <v>63</v>
      </c>
      <c r="C151" s="39">
        <v>5000</v>
      </c>
      <c r="D151" s="39">
        <v>10000</v>
      </c>
      <c r="E151" s="39">
        <f>C151+D151</f>
        <v>15000</v>
      </c>
    </row>
    <row r="152" spans="1:5" ht="16.5" customHeight="1" thickBot="1">
      <c r="A152" s="26" t="s">
        <v>244</v>
      </c>
      <c r="B152" s="41" t="s">
        <v>258</v>
      </c>
      <c r="C152" s="39">
        <v>20000</v>
      </c>
      <c r="D152" s="39"/>
      <c r="E152" s="39">
        <f>C152+D152</f>
        <v>20000</v>
      </c>
    </row>
    <row r="153" spans="1:5" ht="16.5" customHeight="1" thickBot="1">
      <c r="A153" s="26" t="s">
        <v>243</v>
      </c>
      <c r="B153" s="41" t="s">
        <v>235</v>
      </c>
      <c r="C153" s="39">
        <v>50000</v>
      </c>
      <c r="D153" s="39"/>
      <c r="E153" s="39">
        <f>C153+D153</f>
        <v>50000</v>
      </c>
    </row>
    <row r="154" spans="1:5" ht="17.25" customHeight="1" hidden="1" thickBot="1">
      <c r="A154" s="26"/>
      <c r="B154" s="41"/>
      <c r="C154" s="39"/>
      <c r="D154" s="39"/>
      <c r="E154" s="39"/>
    </row>
    <row r="155" spans="1:5" ht="31.5" customHeight="1" thickBot="1">
      <c r="A155" s="29" t="s">
        <v>245</v>
      </c>
      <c r="B155" s="41" t="s">
        <v>237</v>
      </c>
      <c r="C155" s="39">
        <v>49520</v>
      </c>
      <c r="D155" s="39"/>
      <c r="E155" s="39">
        <f>C155+D155</f>
        <v>49520</v>
      </c>
    </row>
    <row r="156" spans="1:5" ht="14.25" customHeight="1" hidden="1" thickBot="1">
      <c r="A156" s="29" t="s">
        <v>75</v>
      </c>
      <c r="B156" s="38" t="s">
        <v>70</v>
      </c>
      <c r="C156" s="39"/>
      <c r="D156" s="39"/>
      <c r="E156" s="39">
        <f>C156+D156</f>
        <v>0</v>
      </c>
    </row>
    <row r="157" spans="1:5" ht="14.25" customHeight="1" hidden="1" thickBot="1">
      <c r="A157" s="29" t="s">
        <v>76</v>
      </c>
      <c r="B157" s="38" t="s">
        <v>70</v>
      </c>
      <c r="C157" s="52"/>
      <c r="D157" s="46"/>
      <c r="E157" s="39"/>
    </row>
    <row r="158" spans="1:5" ht="29.25" customHeight="1" hidden="1" thickBot="1">
      <c r="A158" s="29" t="s">
        <v>108</v>
      </c>
      <c r="B158" s="38" t="s">
        <v>64</v>
      </c>
      <c r="C158" s="52"/>
      <c r="D158" s="46"/>
      <c r="E158" s="39">
        <f>D158</f>
        <v>0</v>
      </c>
    </row>
    <row r="159" spans="1:5" ht="19.5" customHeight="1" hidden="1" thickBot="1">
      <c r="A159" s="34" t="s">
        <v>77</v>
      </c>
      <c r="B159" s="42" t="s">
        <v>78</v>
      </c>
      <c r="C159" s="40">
        <f>C164+C165+C167</f>
        <v>0</v>
      </c>
      <c r="D159" s="40"/>
      <c r="E159" s="40">
        <f>E164+E165+E167</f>
        <v>0</v>
      </c>
    </row>
    <row r="160" spans="1:5" ht="16.5" customHeight="1" hidden="1" thickBot="1">
      <c r="A160" s="29" t="s">
        <v>79</v>
      </c>
      <c r="B160" s="38" t="s">
        <v>55</v>
      </c>
      <c r="C160" s="39">
        <v>43200</v>
      </c>
      <c r="D160" s="39"/>
      <c r="E160" s="39">
        <v>432200</v>
      </c>
    </row>
    <row r="161" spans="1:5" ht="15" customHeight="1" hidden="1" thickBot="1">
      <c r="A161" s="29" t="s">
        <v>80</v>
      </c>
      <c r="B161" s="38" t="s">
        <v>56</v>
      </c>
      <c r="C161" s="39">
        <v>100200</v>
      </c>
      <c r="D161" s="39"/>
      <c r="E161" s="39">
        <v>100200</v>
      </c>
    </row>
    <row r="162" spans="1:5" ht="15.75" customHeight="1" hidden="1" thickBot="1">
      <c r="A162" s="29" t="s">
        <v>81</v>
      </c>
      <c r="B162" s="38" t="s">
        <v>58</v>
      </c>
      <c r="C162" s="39"/>
      <c r="D162" s="39"/>
      <c r="E162" s="39"/>
    </row>
    <row r="163" spans="1:5" ht="16.5" customHeight="1" hidden="1" thickBot="1">
      <c r="A163" s="29" t="s">
        <v>111</v>
      </c>
      <c r="B163" s="38" t="s">
        <v>57</v>
      </c>
      <c r="C163" s="39">
        <v>1000</v>
      </c>
      <c r="D163" s="39"/>
      <c r="E163" s="39">
        <v>1000</v>
      </c>
    </row>
    <row r="164" spans="1:5" ht="16.5" customHeight="1" hidden="1" thickBot="1">
      <c r="A164" s="29" t="s">
        <v>83</v>
      </c>
      <c r="B164" s="38" t="s">
        <v>59</v>
      </c>
      <c r="C164" s="39"/>
      <c r="D164" s="39"/>
      <c r="E164" s="39">
        <f>C164+D164</f>
        <v>0</v>
      </c>
    </row>
    <row r="165" spans="1:5" ht="17.25" customHeight="1" hidden="1" thickBot="1">
      <c r="A165" s="29" t="s">
        <v>112</v>
      </c>
      <c r="B165" s="80" t="s">
        <v>113</v>
      </c>
      <c r="C165" s="39"/>
      <c r="D165" s="39"/>
      <c r="E165" s="39">
        <f>D165</f>
        <v>0</v>
      </c>
    </row>
    <row r="166" spans="1:5" ht="17.25" customHeight="1" hidden="1" thickBot="1">
      <c r="A166" s="29" t="s">
        <v>85</v>
      </c>
      <c r="B166" s="38" t="s">
        <v>61</v>
      </c>
      <c r="C166" s="39">
        <v>3000</v>
      </c>
      <c r="D166" s="39"/>
      <c r="E166" s="39">
        <v>3000</v>
      </c>
    </row>
    <row r="167" spans="1:5" ht="15.75" customHeight="1" hidden="1" thickBot="1">
      <c r="A167" s="29" t="s">
        <v>86</v>
      </c>
      <c r="B167" s="38" t="s">
        <v>62</v>
      </c>
      <c r="C167" s="39"/>
      <c r="D167" s="39"/>
      <c r="E167" s="39">
        <f>D167</f>
        <v>0</v>
      </c>
    </row>
    <row r="168" spans="1:5" ht="17.25" customHeight="1" hidden="1" thickBot="1">
      <c r="A168" s="29" t="s">
        <v>87</v>
      </c>
      <c r="B168" s="38" t="s">
        <v>63</v>
      </c>
      <c r="C168" s="39"/>
      <c r="D168" s="39"/>
      <c r="E168" s="39"/>
    </row>
    <row r="169" spans="1:5" ht="30.75" customHeight="1" hidden="1" thickBot="1">
      <c r="A169" s="29" t="s">
        <v>88</v>
      </c>
      <c r="B169" s="38" t="s">
        <v>89</v>
      </c>
      <c r="C169" s="39">
        <v>14200</v>
      </c>
      <c r="D169" s="39"/>
      <c r="E169" s="39">
        <v>14200</v>
      </c>
    </row>
    <row r="170" spans="1:5" ht="15.75" customHeight="1" hidden="1" thickBot="1">
      <c r="A170" s="29" t="s">
        <v>90</v>
      </c>
      <c r="B170" s="38" t="s">
        <v>63</v>
      </c>
      <c r="C170" s="39">
        <v>6500</v>
      </c>
      <c r="D170" s="39"/>
      <c r="E170" s="39">
        <v>6500</v>
      </c>
    </row>
    <row r="171" spans="1:5" ht="15.75" customHeight="1" hidden="1" thickBot="1">
      <c r="A171" s="34" t="s">
        <v>91</v>
      </c>
      <c r="B171" s="42" t="s">
        <v>92</v>
      </c>
      <c r="C171" s="40">
        <f>C174+C175</f>
        <v>0</v>
      </c>
      <c r="D171" s="40"/>
      <c r="E171" s="40">
        <f>E174+E175</f>
        <v>0</v>
      </c>
    </row>
    <row r="172" spans="1:5" ht="15.75" customHeight="1" hidden="1" thickBot="1">
      <c r="A172" s="29" t="s">
        <v>93</v>
      </c>
      <c r="B172" s="38" t="s">
        <v>55</v>
      </c>
      <c r="C172" s="39">
        <v>332400</v>
      </c>
      <c r="D172" s="39"/>
      <c r="E172" s="39">
        <v>332400</v>
      </c>
    </row>
    <row r="173" spans="1:5" ht="16.5" customHeight="1" hidden="1" thickBot="1">
      <c r="A173" s="29" t="s">
        <v>94</v>
      </c>
      <c r="B173" s="38" t="s">
        <v>56</v>
      </c>
      <c r="C173" s="39">
        <v>121300</v>
      </c>
      <c r="D173" s="39"/>
      <c r="E173" s="39">
        <v>121300</v>
      </c>
    </row>
    <row r="174" spans="1:5" ht="14.25" customHeight="1" hidden="1" thickBot="1">
      <c r="A174" s="29" t="s">
        <v>82</v>
      </c>
      <c r="B174" s="38" t="s">
        <v>57</v>
      </c>
      <c r="C174" s="39"/>
      <c r="D174" s="39"/>
      <c r="E174" s="39">
        <f>C174+D174</f>
        <v>0</v>
      </c>
    </row>
    <row r="175" spans="1:5" ht="16.5" customHeight="1" hidden="1" thickBot="1">
      <c r="A175" s="29" t="s">
        <v>95</v>
      </c>
      <c r="B175" s="38" t="s">
        <v>59</v>
      </c>
      <c r="C175" s="39"/>
      <c r="D175" s="39"/>
      <c r="E175" s="39">
        <f>C175+D175</f>
        <v>0</v>
      </c>
    </row>
    <row r="176" spans="1:5" ht="15.75" customHeight="1" hidden="1" thickBot="1">
      <c r="A176" s="29" t="s">
        <v>96</v>
      </c>
      <c r="B176" s="38" t="s">
        <v>60</v>
      </c>
      <c r="C176" s="39">
        <v>101000</v>
      </c>
      <c r="D176" s="39"/>
      <c r="E176" s="39">
        <v>101000</v>
      </c>
    </row>
    <row r="177" spans="1:5" ht="15" customHeight="1" hidden="1" thickBot="1">
      <c r="A177" s="29" t="s">
        <v>97</v>
      </c>
      <c r="B177" s="38" t="s">
        <v>61</v>
      </c>
      <c r="C177" s="39">
        <v>16200</v>
      </c>
      <c r="D177" s="39"/>
      <c r="E177" s="39">
        <v>16200</v>
      </c>
    </row>
    <row r="178" spans="1:5" ht="18.75" customHeight="1" hidden="1" thickBot="1">
      <c r="A178" s="29" t="s">
        <v>98</v>
      </c>
      <c r="B178" s="38" t="s">
        <v>62</v>
      </c>
      <c r="C178" s="39">
        <v>5300</v>
      </c>
      <c r="D178" s="39"/>
      <c r="E178" s="39">
        <v>5300</v>
      </c>
    </row>
    <row r="179" spans="1:5" ht="16.5" customHeight="1" hidden="1" thickBot="1">
      <c r="A179" s="29" t="s">
        <v>99</v>
      </c>
      <c r="B179" s="38" t="s">
        <v>63</v>
      </c>
      <c r="C179" s="39">
        <v>3000</v>
      </c>
      <c r="D179" s="39"/>
      <c r="E179" s="39">
        <v>3000</v>
      </c>
    </row>
    <row r="180" spans="1:5" ht="32.25" customHeight="1" hidden="1" thickBot="1">
      <c r="A180" s="88" t="s">
        <v>100</v>
      </c>
      <c r="B180" s="90" t="s">
        <v>64</v>
      </c>
      <c r="C180" s="92">
        <v>47300</v>
      </c>
      <c r="D180" s="92"/>
      <c r="E180" s="92">
        <v>47300</v>
      </c>
    </row>
    <row r="181" spans="1:5" ht="13.5" hidden="1" thickBot="1">
      <c r="A181" s="89"/>
      <c r="B181" s="91"/>
      <c r="C181" s="93"/>
      <c r="D181" s="93"/>
      <c r="E181" s="93"/>
    </row>
    <row r="182" spans="1:5" ht="15.75" hidden="1" thickBot="1">
      <c r="A182" s="26" t="s">
        <v>256</v>
      </c>
      <c r="B182" s="62" t="s">
        <v>55</v>
      </c>
      <c r="C182" s="39"/>
      <c r="D182" s="27"/>
      <c r="E182" s="27">
        <f>C182+D182</f>
        <v>0</v>
      </c>
    </row>
    <row r="183" spans="1:5" ht="15.75" hidden="1" thickBot="1">
      <c r="A183" s="29" t="s">
        <v>257</v>
      </c>
      <c r="B183" s="66" t="s">
        <v>69</v>
      </c>
      <c r="C183" s="27"/>
      <c r="D183" s="27"/>
      <c r="E183" s="27">
        <f>C183+D183</f>
        <v>0</v>
      </c>
    </row>
    <row r="184" spans="1:5" ht="46.5" customHeight="1" thickBot="1">
      <c r="A184" s="34" t="s">
        <v>227</v>
      </c>
      <c r="B184" s="36" t="s">
        <v>313</v>
      </c>
      <c r="C184" s="31">
        <f>C185</f>
        <v>7000</v>
      </c>
      <c r="D184" s="31">
        <f>D185</f>
        <v>0</v>
      </c>
      <c r="E184" s="31">
        <f>E185</f>
        <v>7000</v>
      </c>
    </row>
    <row r="185" spans="1:5" ht="15.75" thickBot="1">
      <c r="A185" s="29" t="s">
        <v>246</v>
      </c>
      <c r="B185" s="38" t="s">
        <v>247</v>
      </c>
      <c r="C185" s="27">
        <v>7000</v>
      </c>
      <c r="D185" s="27"/>
      <c r="E185" s="27">
        <f>C185+D185</f>
        <v>7000</v>
      </c>
    </row>
    <row r="186" spans="1:5" ht="15.75" hidden="1" thickBot="1">
      <c r="A186" s="35"/>
      <c r="B186" s="66"/>
      <c r="C186" s="27"/>
      <c r="D186" s="27"/>
      <c r="E186" s="27"/>
    </row>
    <row r="187" spans="1:5" ht="15.75" hidden="1" thickBot="1">
      <c r="A187" s="28"/>
      <c r="B187" s="66"/>
      <c r="C187" s="27"/>
      <c r="D187" s="27"/>
      <c r="E187" s="27"/>
    </row>
    <row r="188" spans="1:5" ht="15.75" hidden="1" thickBot="1">
      <c r="A188" s="29"/>
      <c r="B188" s="66"/>
      <c r="C188" s="27"/>
      <c r="D188" s="27"/>
      <c r="E188" s="27"/>
    </row>
    <row r="189" spans="1:5" ht="72" thickBot="1">
      <c r="A189" s="34" t="s">
        <v>292</v>
      </c>
      <c r="B189" s="53" t="s">
        <v>317</v>
      </c>
      <c r="C189" s="31">
        <f>C191</f>
        <v>65000</v>
      </c>
      <c r="D189" s="31">
        <f>D190+D191</f>
        <v>0</v>
      </c>
      <c r="E189" s="31">
        <f>E190+E191</f>
        <v>65000</v>
      </c>
    </row>
    <row r="190" spans="1:5" ht="15.75" thickBot="1">
      <c r="A190" s="29" t="s">
        <v>293</v>
      </c>
      <c r="B190" s="66" t="s">
        <v>63</v>
      </c>
      <c r="C190" s="27">
        <v>0</v>
      </c>
      <c r="D190" s="27"/>
      <c r="E190" s="27">
        <f>C190+D190</f>
        <v>0</v>
      </c>
    </row>
    <row r="191" spans="1:5" ht="15.75" thickBot="1">
      <c r="A191" s="29" t="s">
        <v>294</v>
      </c>
      <c r="B191" s="41" t="s">
        <v>63</v>
      </c>
      <c r="C191" s="27">
        <v>65000</v>
      </c>
      <c r="D191" s="27"/>
      <c r="E191" s="27">
        <f>C191</f>
        <v>65000</v>
      </c>
    </row>
    <row r="192" spans="1:5" ht="30.75" customHeight="1" thickBot="1">
      <c r="A192" s="34" t="s">
        <v>200</v>
      </c>
      <c r="B192" s="81" t="s">
        <v>311</v>
      </c>
      <c r="C192" s="31">
        <f>C193+C213+C249</f>
        <v>743459</v>
      </c>
      <c r="D192" s="31">
        <f>D193</f>
        <v>0</v>
      </c>
      <c r="E192" s="31">
        <f>E193+E213+E249</f>
        <v>743459</v>
      </c>
    </row>
    <row r="193" spans="1:5" ht="30.75" thickBot="1">
      <c r="A193" s="56" t="s">
        <v>287</v>
      </c>
      <c r="B193" s="83" t="s">
        <v>312</v>
      </c>
      <c r="C193" s="55">
        <f>C195+C196+C199+C201+C202+C204+C205+C206+C207+C208+C209+C210+C211+C212+C248</f>
        <v>723459</v>
      </c>
      <c r="D193" s="55">
        <f>D195+D196+D199+D201+D202+D204+D205+D206+D207+D208+D209+D210+D211+D212</f>
        <v>0</v>
      </c>
      <c r="E193" s="55">
        <f>E195+E196+E199+E201+E202+E204+E205+E206+E207+E208+E209+E210+E211+E212+E248</f>
        <v>723459</v>
      </c>
    </row>
    <row r="194" spans="1:5" ht="15" hidden="1" thickBot="1">
      <c r="A194" s="34"/>
      <c r="B194" s="68"/>
      <c r="C194" s="31"/>
      <c r="D194" s="31"/>
      <c r="E194" s="31"/>
    </row>
    <row r="195" spans="1:5" ht="17.25" customHeight="1" thickBot="1">
      <c r="A195" s="29" t="s">
        <v>201</v>
      </c>
      <c r="B195" s="41" t="s">
        <v>55</v>
      </c>
      <c r="C195" s="27">
        <v>157300</v>
      </c>
      <c r="D195" s="27"/>
      <c r="E195" s="27">
        <f>C195+D195</f>
        <v>157300</v>
      </c>
    </row>
    <row r="196" spans="1:5" ht="16.5" customHeight="1" thickBot="1">
      <c r="A196" s="29" t="s">
        <v>275</v>
      </c>
      <c r="B196" s="38" t="s">
        <v>56</v>
      </c>
      <c r="C196" s="27">
        <v>47200</v>
      </c>
      <c r="D196" s="27"/>
      <c r="E196" s="27">
        <f>C196+D196</f>
        <v>47200</v>
      </c>
    </row>
    <row r="197" spans="1:5" ht="16.5" customHeight="1" hidden="1" thickBot="1">
      <c r="A197" s="29" t="s">
        <v>125</v>
      </c>
      <c r="B197" s="38" t="s">
        <v>57</v>
      </c>
      <c r="C197" s="27"/>
      <c r="D197" s="27"/>
      <c r="E197" s="27">
        <f>C197+D197</f>
        <v>0</v>
      </c>
    </row>
    <row r="198" spans="1:5" ht="16.5" customHeight="1" hidden="1" thickBot="1">
      <c r="A198" s="29" t="s">
        <v>126</v>
      </c>
      <c r="B198" s="38" t="s">
        <v>58</v>
      </c>
      <c r="C198" s="27"/>
      <c r="D198" s="27"/>
      <c r="E198" s="27"/>
    </row>
    <row r="199" spans="1:5" ht="16.5" customHeight="1" thickBot="1">
      <c r="A199" s="29" t="s">
        <v>202</v>
      </c>
      <c r="B199" s="38" t="s">
        <v>59</v>
      </c>
      <c r="C199" s="27">
        <v>217600</v>
      </c>
      <c r="D199" s="27"/>
      <c r="E199" s="27">
        <f aca="true" t="shared" si="3" ref="E199:E214">C199+D199</f>
        <v>217600</v>
      </c>
    </row>
    <row r="200" spans="1:5" ht="16.5" customHeight="1" hidden="1" thickBot="1">
      <c r="A200" s="29" t="s">
        <v>127</v>
      </c>
      <c r="B200" s="38" t="s">
        <v>113</v>
      </c>
      <c r="C200" s="27"/>
      <c r="D200" s="27"/>
      <c r="E200" s="27">
        <f t="shared" si="3"/>
        <v>0</v>
      </c>
    </row>
    <row r="201" spans="1:5" ht="14.25" customHeight="1" thickBot="1">
      <c r="A201" s="29" t="s">
        <v>203</v>
      </c>
      <c r="B201" s="38" t="s">
        <v>84</v>
      </c>
      <c r="C201" s="27">
        <v>50000</v>
      </c>
      <c r="D201" s="27"/>
      <c r="E201" s="27">
        <f t="shared" si="3"/>
        <v>50000</v>
      </c>
    </row>
    <row r="202" spans="1:5" ht="15" customHeight="1" thickBot="1">
      <c r="A202" s="29" t="s">
        <v>204</v>
      </c>
      <c r="B202" s="38" t="s">
        <v>61</v>
      </c>
      <c r="C202" s="27">
        <v>100000</v>
      </c>
      <c r="D202" s="27"/>
      <c r="E202" s="27">
        <f t="shared" si="3"/>
        <v>100000</v>
      </c>
    </row>
    <row r="203" spans="1:5" ht="17.25" customHeight="1" hidden="1" thickBot="1">
      <c r="A203" s="29" t="s">
        <v>226</v>
      </c>
      <c r="B203" s="38" t="s">
        <v>62</v>
      </c>
      <c r="C203" s="27"/>
      <c r="D203" s="27"/>
      <c r="E203" s="27">
        <f t="shared" si="3"/>
        <v>0</v>
      </c>
    </row>
    <row r="204" spans="1:5" ht="17.25" customHeight="1" thickBot="1">
      <c r="A204" s="29" t="s">
        <v>248</v>
      </c>
      <c r="B204" s="38" t="s">
        <v>231</v>
      </c>
      <c r="C204" s="27">
        <v>2000</v>
      </c>
      <c r="D204" s="27"/>
      <c r="E204" s="27">
        <f t="shared" si="3"/>
        <v>2000</v>
      </c>
    </row>
    <row r="205" spans="1:5" ht="29.25" customHeight="1" thickBot="1">
      <c r="A205" s="29" t="s">
        <v>249</v>
      </c>
      <c r="B205" s="38" t="s">
        <v>233</v>
      </c>
      <c r="C205" s="27">
        <v>10000</v>
      </c>
      <c r="D205" s="27"/>
      <c r="E205" s="27">
        <f>C205+D205</f>
        <v>10000</v>
      </c>
    </row>
    <row r="206" spans="1:5" ht="30.75" customHeight="1" hidden="1" thickBot="1">
      <c r="A206" s="29"/>
      <c r="B206" s="38"/>
      <c r="C206" s="27"/>
      <c r="D206" s="27"/>
      <c r="E206" s="27"/>
    </row>
    <row r="207" spans="1:5" ht="16.5" customHeight="1" thickBot="1">
      <c r="A207" s="29" t="s">
        <v>205</v>
      </c>
      <c r="B207" s="38" t="s">
        <v>63</v>
      </c>
      <c r="C207" s="27">
        <v>10000</v>
      </c>
      <c r="D207" s="27"/>
      <c r="E207" s="27">
        <f t="shared" si="3"/>
        <v>10000</v>
      </c>
    </row>
    <row r="208" spans="1:5" ht="15" customHeight="1" thickBot="1">
      <c r="A208" s="29" t="s">
        <v>251</v>
      </c>
      <c r="B208" s="38" t="s">
        <v>258</v>
      </c>
      <c r="C208" s="27">
        <v>5000</v>
      </c>
      <c r="D208" s="27"/>
      <c r="E208" s="27">
        <f t="shared" si="3"/>
        <v>5000</v>
      </c>
    </row>
    <row r="209" spans="1:5" ht="17.25" customHeight="1" thickBot="1">
      <c r="A209" s="29" t="s">
        <v>252</v>
      </c>
      <c r="B209" s="38" t="s">
        <v>235</v>
      </c>
      <c r="C209" s="27">
        <v>50000</v>
      </c>
      <c r="D209" s="27"/>
      <c r="E209" s="27">
        <f t="shared" si="3"/>
        <v>50000</v>
      </c>
    </row>
    <row r="210" spans="1:5" ht="30" customHeight="1" thickBot="1">
      <c r="A210" s="29" t="s">
        <v>253</v>
      </c>
      <c r="B210" s="38" t="s">
        <v>237</v>
      </c>
      <c r="C210" s="27">
        <v>39359</v>
      </c>
      <c r="D210" s="27"/>
      <c r="E210" s="27">
        <f t="shared" si="3"/>
        <v>39359</v>
      </c>
    </row>
    <row r="211" spans="1:5" ht="15.75" customHeight="1" hidden="1" thickBot="1">
      <c r="A211" s="29" t="s">
        <v>279</v>
      </c>
      <c r="B211" s="38" t="s">
        <v>55</v>
      </c>
      <c r="C211" s="27"/>
      <c r="D211" s="27"/>
      <c r="E211" s="27">
        <f>D211</f>
        <v>0</v>
      </c>
    </row>
    <row r="212" spans="1:5" ht="18.75" customHeight="1" hidden="1" thickBot="1">
      <c r="A212" s="29" t="s">
        <v>280</v>
      </c>
      <c r="B212" s="38" t="s">
        <v>56</v>
      </c>
      <c r="C212" s="27"/>
      <c r="D212" s="27"/>
      <c r="E212" s="27">
        <f>D212</f>
        <v>0</v>
      </c>
    </row>
    <row r="213" spans="1:5" ht="85.5" customHeight="1" hidden="1" thickBot="1">
      <c r="A213" s="34" t="s">
        <v>255</v>
      </c>
      <c r="B213" s="42" t="s">
        <v>288</v>
      </c>
      <c r="C213" s="31">
        <f>C214</f>
        <v>0</v>
      </c>
      <c r="D213" s="31">
        <f>D214</f>
        <v>0</v>
      </c>
      <c r="E213" s="31">
        <f>E214</f>
        <v>0</v>
      </c>
    </row>
    <row r="214" spans="1:5" ht="16.5" customHeight="1" hidden="1" thickBot="1">
      <c r="A214" s="29" t="s">
        <v>254</v>
      </c>
      <c r="B214" s="38" t="s">
        <v>63</v>
      </c>
      <c r="C214" s="27"/>
      <c r="D214" s="27"/>
      <c r="E214" s="27">
        <f t="shared" si="3"/>
        <v>0</v>
      </c>
    </row>
    <row r="215" spans="1:5" ht="15.75" customHeight="1" hidden="1" thickBot="1">
      <c r="A215" s="29" t="s">
        <v>110</v>
      </c>
      <c r="B215" s="38" t="s">
        <v>63</v>
      </c>
      <c r="C215" s="27"/>
      <c r="D215" s="27"/>
      <c r="E215" s="27"/>
    </row>
    <row r="216" spans="1:5" ht="99.75" customHeight="1" hidden="1" thickBot="1">
      <c r="A216" s="34" t="s">
        <v>138</v>
      </c>
      <c r="B216" s="36" t="s">
        <v>141</v>
      </c>
      <c r="C216" s="27"/>
      <c r="D216" s="31"/>
      <c r="E216" s="31"/>
    </row>
    <row r="217" spans="1:5" ht="15.75" customHeight="1" hidden="1" thickBot="1">
      <c r="A217" s="29" t="s">
        <v>139</v>
      </c>
      <c r="B217" s="38" t="s">
        <v>63</v>
      </c>
      <c r="C217" s="27"/>
      <c r="D217" s="27"/>
      <c r="E217" s="27"/>
    </row>
    <row r="218" spans="1:5" ht="15.75" customHeight="1" hidden="1" thickBot="1">
      <c r="A218" s="29"/>
      <c r="B218" s="38"/>
      <c r="C218" s="27"/>
      <c r="D218" s="27"/>
      <c r="E218" s="27"/>
    </row>
    <row r="219" spans="1:5" ht="15.75" customHeight="1" hidden="1" thickBot="1">
      <c r="A219" s="29"/>
      <c r="B219" s="38"/>
      <c r="C219" s="27"/>
      <c r="D219" s="27"/>
      <c r="E219" s="27"/>
    </row>
    <row r="220" spans="1:5" ht="99.75" customHeight="1" hidden="1" thickBot="1">
      <c r="A220" s="35" t="s">
        <v>128</v>
      </c>
      <c r="B220" s="36" t="s">
        <v>140</v>
      </c>
      <c r="C220" s="37">
        <f>C221+C222+C223+C224+C225+C226+C227+C228+C229</f>
        <v>0</v>
      </c>
      <c r="D220" s="37">
        <f>D221+D222+D223+D224+D225+D226+D227+D228+D229</f>
        <v>0</v>
      </c>
      <c r="E220" s="37">
        <f>E221+E222+E223+E224+E225+E226+E227+E228+E229</f>
        <v>0</v>
      </c>
    </row>
    <row r="221" spans="1:5" ht="15" customHeight="1" hidden="1" thickBot="1">
      <c r="A221" s="29" t="s">
        <v>129</v>
      </c>
      <c r="B221" s="38" t="s">
        <v>55</v>
      </c>
      <c r="C221" s="27"/>
      <c r="D221" s="27"/>
      <c r="E221" s="27">
        <f aca="true" t="shared" si="4" ref="E221:E229">C221+D221</f>
        <v>0</v>
      </c>
    </row>
    <row r="222" spans="1:5" ht="16.5" customHeight="1" hidden="1" thickBot="1">
      <c r="A222" s="29" t="s">
        <v>130</v>
      </c>
      <c r="B222" s="38" t="s">
        <v>56</v>
      </c>
      <c r="C222" s="27"/>
      <c r="D222" s="27"/>
      <c r="E222" s="27">
        <f t="shared" si="4"/>
        <v>0</v>
      </c>
    </row>
    <row r="223" spans="1:5" ht="16.5" customHeight="1" hidden="1" thickBot="1">
      <c r="A223" s="29" t="s">
        <v>131</v>
      </c>
      <c r="B223" s="38" t="s">
        <v>57</v>
      </c>
      <c r="C223" s="27"/>
      <c r="D223" s="27"/>
      <c r="E223" s="27">
        <f t="shared" si="4"/>
        <v>0</v>
      </c>
    </row>
    <row r="224" spans="1:5" ht="18" customHeight="1" hidden="1" thickBot="1">
      <c r="A224" s="29" t="s">
        <v>132</v>
      </c>
      <c r="B224" s="38" t="s">
        <v>59</v>
      </c>
      <c r="C224" s="27"/>
      <c r="D224" s="27"/>
      <c r="E224" s="27">
        <f t="shared" si="4"/>
        <v>0</v>
      </c>
    </row>
    <row r="225" spans="1:5" ht="16.5" customHeight="1" hidden="1" thickBot="1">
      <c r="A225" s="29" t="s">
        <v>133</v>
      </c>
      <c r="B225" s="38" t="s">
        <v>60</v>
      </c>
      <c r="C225" s="27"/>
      <c r="D225" s="27"/>
      <c r="E225" s="27">
        <f t="shared" si="4"/>
        <v>0</v>
      </c>
    </row>
    <row r="226" spans="1:5" ht="18" customHeight="1" hidden="1" thickBot="1">
      <c r="A226" s="29" t="s">
        <v>134</v>
      </c>
      <c r="B226" s="38" t="s">
        <v>61</v>
      </c>
      <c r="C226" s="27"/>
      <c r="D226" s="27"/>
      <c r="E226" s="27">
        <f t="shared" si="4"/>
        <v>0</v>
      </c>
    </row>
    <row r="227" spans="1:5" ht="18" customHeight="1" hidden="1" thickBot="1">
      <c r="A227" s="29" t="s">
        <v>135</v>
      </c>
      <c r="B227" s="38" t="s">
        <v>62</v>
      </c>
      <c r="C227" s="27"/>
      <c r="D227" s="27"/>
      <c r="E227" s="27">
        <f t="shared" si="4"/>
        <v>0</v>
      </c>
    </row>
    <row r="228" spans="1:5" ht="15.75" customHeight="1" hidden="1" thickBot="1">
      <c r="A228" s="29" t="s">
        <v>136</v>
      </c>
      <c r="B228" s="38" t="s">
        <v>63</v>
      </c>
      <c r="C228" s="27"/>
      <c r="D228" s="27"/>
      <c r="E228" s="27">
        <f t="shared" si="4"/>
        <v>0</v>
      </c>
    </row>
    <row r="229" spans="1:5" ht="36" customHeight="1" hidden="1" thickBot="1">
      <c r="A229" s="29" t="s">
        <v>137</v>
      </c>
      <c r="B229" s="38" t="s">
        <v>64</v>
      </c>
      <c r="C229" s="27"/>
      <c r="D229" s="27"/>
      <c r="E229" s="27">
        <f t="shared" si="4"/>
        <v>0</v>
      </c>
    </row>
    <row r="230" spans="1:5" ht="16.5" customHeight="1" hidden="1" thickBot="1">
      <c r="A230" s="28" t="s">
        <v>101</v>
      </c>
      <c r="B230" s="41" t="s">
        <v>63</v>
      </c>
      <c r="C230" s="46"/>
      <c r="D230" s="46"/>
      <c r="E230" s="46">
        <v>10000</v>
      </c>
    </row>
    <row r="231" spans="1:5" ht="32.25" customHeight="1" hidden="1" thickBot="1">
      <c r="A231" s="29" t="s">
        <v>102</v>
      </c>
      <c r="B231" s="38" t="s">
        <v>64</v>
      </c>
      <c r="C231" s="39"/>
      <c r="D231" s="39"/>
      <c r="E231" s="39">
        <v>160000</v>
      </c>
    </row>
    <row r="232" spans="1:5" ht="16.5" customHeight="1" hidden="1" thickBot="1">
      <c r="A232" s="34" t="s">
        <v>109</v>
      </c>
      <c r="B232" s="42" t="s">
        <v>114</v>
      </c>
      <c r="C232" s="39"/>
      <c r="D232" s="40">
        <f>D233</f>
        <v>0</v>
      </c>
      <c r="E232" s="40">
        <f>E233</f>
        <v>0</v>
      </c>
    </row>
    <row r="233" spans="1:5" ht="16.5" customHeight="1" hidden="1" thickBot="1">
      <c r="A233" s="29" t="s">
        <v>109</v>
      </c>
      <c r="B233" s="38" t="s">
        <v>55</v>
      </c>
      <c r="C233" s="39"/>
      <c r="D233" s="39"/>
      <c r="E233" s="39">
        <f>D233</f>
        <v>0</v>
      </c>
    </row>
    <row r="234" spans="1:5" ht="57.75" hidden="1" thickBot="1">
      <c r="A234" s="34" t="s">
        <v>158</v>
      </c>
      <c r="B234" s="68" t="s">
        <v>160</v>
      </c>
      <c r="C234" s="40">
        <f>C235</f>
        <v>0</v>
      </c>
      <c r="D234" s="40">
        <f>D235</f>
        <v>0</v>
      </c>
      <c r="E234" s="40">
        <f>E235</f>
        <v>0</v>
      </c>
    </row>
    <row r="235" spans="1:5" ht="28.5" customHeight="1" hidden="1" thickBot="1">
      <c r="A235" s="29" t="s">
        <v>159</v>
      </c>
      <c r="B235" s="38" t="s">
        <v>63</v>
      </c>
      <c r="C235" s="39"/>
      <c r="D235" s="39"/>
      <c r="E235" s="39">
        <f>C235+D235</f>
        <v>0</v>
      </c>
    </row>
    <row r="236" spans="1:6" ht="72" hidden="1" thickBot="1">
      <c r="A236" s="34" t="s">
        <v>206</v>
      </c>
      <c r="B236" s="68" t="s">
        <v>141</v>
      </c>
      <c r="C236" s="40">
        <f>C237+C241</f>
        <v>0</v>
      </c>
      <c r="D236" s="40">
        <f>D237+D241</f>
        <v>0</v>
      </c>
      <c r="E236" s="40">
        <f>E237+E241</f>
        <v>0</v>
      </c>
      <c r="F236" t="s">
        <v>157</v>
      </c>
    </row>
    <row r="237" spans="1:5" ht="30" customHeight="1" hidden="1" thickBot="1">
      <c r="A237" s="29" t="s">
        <v>207</v>
      </c>
      <c r="B237" s="38" t="s">
        <v>63</v>
      </c>
      <c r="C237" s="39"/>
      <c r="D237" s="39"/>
      <c r="E237" s="39">
        <f>C237+D237</f>
        <v>0</v>
      </c>
    </row>
    <row r="238" spans="1:5" s="23" customFormat="1" ht="72" hidden="1" thickBot="1">
      <c r="A238" s="35" t="s">
        <v>146</v>
      </c>
      <c r="B238" s="82" t="s">
        <v>149</v>
      </c>
      <c r="C238" s="40">
        <f>C240+C241</f>
        <v>0</v>
      </c>
      <c r="D238" s="40">
        <f>D240+D241</f>
        <v>0</v>
      </c>
      <c r="E238" s="40">
        <f>E240+E241</f>
        <v>0</v>
      </c>
    </row>
    <row r="239" spans="1:5" ht="15.75" hidden="1" thickBot="1">
      <c r="A239" s="28" t="s">
        <v>147</v>
      </c>
      <c r="B239" s="38"/>
      <c r="C239" s="39"/>
      <c r="D239" s="39"/>
      <c r="E239" s="39"/>
    </row>
    <row r="240" spans="1:6" ht="15.75" hidden="1" thickBot="1">
      <c r="A240" s="28" t="s">
        <v>148</v>
      </c>
      <c r="B240" s="41" t="s">
        <v>61</v>
      </c>
      <c r="C240" s="39"/>
      <c r="D240" s="39"/>
      <c r="E240" s="39">
        <f>C240+D240</f>
        <v>0</v>
      </c>
      <c r="F240" s="23"/>
    </row>
    <row r="241" spans="1:5" ht="15.75" hidden="1" thickBot="1">
      <c r="A241" s="29" t="s">
        <v>208</v>
      </c>
      <c r="B241" s="38" t="s">
        <v>64</v>
      </c>
      <c r="C241" s="39"/>
      <c r="D241" s="39"/>
      <c r="E241" s="39">
        <f>C241+D241</f>
        <v>0</v>
      </c>
    </row>
    <row r="242" spans="1:5" ht="72" hidden="1" thickBot="1">
      <c r="A242" s="34" t="s">
        <v>209</v>
      </c>
      <c r="B242" s="82" t="s">
        <v>218</v>
      </c>
      <c r="C242" s="40">
        <f>C244+C245</f>
        <v>0</v>
      </c>
      <c r="D242" s="40">
        <f>D245+D250</f>
        <v>0</v>
      </c>
      <c r="E242" s="40">
        <f>E244+E245+E250</f>
        <v>20000</v>
      </c>
    </row>
    <row r="243" spans="1:5" ht="15.75" hidden="1" thickBot="1">
      <c r="A243" s="28" t="s">
        <v>150</v>
      </c>
      <c r="B243" s="38"/>
      <c r="C243" s="39"/>
      <c r="D243" s="39"/>
      <c r="E243" s="39"/>
    </row>
    <row r="244" spans="1:5" ht="15.75" hidden="1" thickBot="1">
      <c r="A244" s="28" t="s">
        <v>210</v>
      </c>
      <c r="B244" s="38" t="s">
        <v>63</v>
      </c>
      <c r="C244" s="39"/>
      <c r="D244" s="39"/>
      <c r="E244" s="39">
        <f>C244+D244</f>
        <v>0</v>
      </c>
    </row>
    <row r="245" spans="1:5" ht="15.75" hidden="1" thickBot="1">
      <c r="A245" s="28" t="s">
        <v>211</v>
      </c>
      <c r="B245" s="41" t="s">
        <v>64</v>
      </c>
      <c r="C245" s="39"/>
      <c r="D245" s="39"/>
      <c r="E245" s="39">
        <f>C245+D245</f>
        <v>0</v>
      </c>
    </row>
    <row r="246" spans="1:5" ht="72" hidden="1" thickBot="1">
      <c r="A246" s="34" t="s">
        <v>152</v>
      </c>
      <c r="B246" s="42" t="s">
        <v>153</v>
      </c>
      <c r="C246" s="40"/>
      <c r="D246" s="40"/>
      <c r="E246" s="40"/>
    </row>
    <row r="247" spans="1:5" ht="15.75" hidden="1" thickBot="1">
      <c r="A247" s="29" t="s">
        <v>154</v>
      </c>
      <c r="B247" s="38" t="s">
        <v>55</v>
      </c>
      <c r="C247" s="39"/>
      <c r="D247" s="39"/>
      <c r="E247" s="39"/>
    </row>
    <row r="248" spans="1:5" ht="30.75" thickBot="1">
      <c r="A248" s="29" t="s">
        <v>250</v>
      </c>
      <c r="B248" s="38" t="s">
        <v>234</v>
      </c>
      <c r="C248" s="27">
        <v>35000</v>
      </c>
      <c r="D248" s="27"/>
      <c r="E248" s="39">
        <f>C248+D248</f>
        <v>35000</v>
      </c>
    </row>
    <row r="249" spans="1:5" ht="75" customHeight="1" thickBot="1">
      <c r="A249" s="34" t="s">
        <v>267</v>
      </c>
      <c r="B249" s="42" t="s">
        <v>316</v>
      </c>
      <c r="C249" s="40">
        <f>C250</f>
        <v>20000</v>
      </c>
      <c r="D249" s="40">
        <f>D250</f>
        <v>0</v>
      </c>
      <c r="E249" s="40">
        <f>C249</f>
        <v>20000</v>
      </c>
    </row>
    <row r="250" spans="1:5" ht="15.75" thickBot="1">
      <c r="A250" s="28" t="s">
        <v>268</v>
      </c>
      <c r="B250" s="38" t="s">
        <v>63</v>
      </c>
      <c r="C250" s="39">
        <v>20000</v>
      </c>
      <c r="D250" s="39"/>
      <c r="E250" s="39">
        <f>C250</f>
        <v>20000</v>
      </c>
    </row>
    <row r="251" spans="1:5" ht="57.75" thickBot="1">
      <c r="A251" s="34" t="s">
        <v>297</v>
      </c>
      <c r="B251" s="42" t="s">
        <v>315</v>
      </c>
      <c r="C251" s="40">
        <f>C253</f>
        <v>1000</v>
      </c>
      <c r="D251" s="40">
        <f>D252+D253</f>
        <v>0</v>
      </c>
      <c r="E251" s="40">
        <f>E252+E253</f>
        <v>1000</v>
      </c>
    </row>
    <row r="252" spans="1:5" ht="30.75" thickBot="1">
      <c r="A252" s="29" t="s">
        <v>295</v>
      </c>
      <c r="B252" s="38" t="s">
        <v>237</v>
      </c>
      <c r="C252" s="39">
        <v>0</v>
      </c>
      <c r="D252" s="39"/>
      <c r="E252" s="39">
        <f>C252+D252</f>
        <v>0</v>
      </c>
    </row>
    <row r="253" spans="1:5" ht="30.75" thickBot="1">
      <c r="A253" s="29" t="s">
        <v>299</v>
      </c>
      <c r="B253" s="38" t="s">
        <v>237</v>
      </c>
      <c r="C253" s="39">
        <v>1000</v>
      </c>
      <c r="D253" s="39"/>
      <c r="E253" s="39">
        <f>C253</f>
        <v>1000</v>
      </c>
    </row>
    <row r="254" spans="1:5" ht="15.75" customHeight="1" thickBot="1">
      <c r="A254" s="34"/>
      <c r="B254" s="42" t="s">
        <v>103</v>
      </c>
      <c r="C254" s="40">
        <f>C251+C192+C189+C184+C121+C118+C80+C77+C73+C67+C65+C62+C40+C37</f>
        <v>3924500</v>
      </c>
      <c r="D254" s="40">
        <f>D249+D213+D192+D184+D121+D118+D80+D73+D67+D65+D62+D40+D37</f>
        <v>181000</v>
      </c>
      <c r="E254" s="40">
        <f>E251+E192++E189+E184+E121+E118+E80+E77+E73+E67+E65+E62+E40+E37</f>
        <v>4105500</v>
      </c>
    </row>
    <row r="255" ht="15.75" hidden="1">
      <c r="A255" s="2" t="s">
        <v>104</v>
      </c>
    </row>
    <row r="256" ht="15.75" hidden="1">
      <c r="A256" s="2"/>
    </row>
    <row r="257" ht="15.75" hidden="1">
      <c r="A257" s="2"/>
    </row>
    <row r="258" spans="1:5" ht="24.75" customHeight="1">
      <c r="A258" s="2"/>
      <c r="E258" s="24"/>
    </row>
    <row r="259" spans="1:5" ht="31.5" customHeight="1">
      <c r="A259" s="122"/>
      <c r="B259" s="122"/>
      <c r="C259" s="122"/>
      <c r="D259" s="122"/>
      <c r="E259" s="122"/>
    </row>
    <row r="260" ht="31.5" customHeight="1">
      <c r="A260" s="2"/>
    </row>
    <row r="261" spans="1:5" ht="24" customHeight="1">
      <c r="A261" s="122"/>
      <c r="B261" s="122"/>
      <c r="C261" s="122"/>
      <c r="D261" s="122"/>
      <c r="E261" s="122"/>
    </row>
    <row r="262" spans="1:5" ht="15.75">
      <c r="A262" s="122"/>
      <c r="B262" s="122"/>
      <c r="C262" s="122"/>
      <c r="D262" s="122"/>
      <c r="E262" s="122"/>
    </row>
    <row r="263" ht="15.75" hidden="1">
      <c r="A263" s="2"/>
    </row>
    <row r="264" ht="15.75" hidden="1">
      <c r="A264" s="2"/>
    </row>
    <row r="265" ht="15.75" hidden="1">
      <c r="A265" s="21"/>
    </row>
    <row r="267" ht="15.75">
      <c r="A267" s="2" t="s">
        <v>105</v>
      </c>
    </row>
    <row r="268" ht="15.75">
      <c r="B268" s="22" t="s">
        <v>106</v>
      </c>
    </row>
    <row r="269" ht="15.75">
      <c r="A269" s="2"/>
    </row>
    <row r="270" ht="15.75">
      <c r="A270" s="2"/>
    </row>
  </sheetData>
  <sheetProtection/>
  <mergeCells count="67">
    <mergeCell ref="A261:E261"/>
    <mergeCell ref="A8:B8"/>
    <mergeCell ref="A9:B9"/>
    <mergeCell ref="A259:E259"/>
    <mergeCell ref="A10:B10"/>
    <mergeCell ref="A11:B11"/>
    <mergeCell ref="A20:B20"/>
    <mergeCell ref="A21:B22"/>
    <mergeCell ref="A12:B12"/>
    <mergeCell ref="A17:B17"/>
    <mergeCell ref="A262:E262"/>
    <mergeCell ref="D105:D106"/>
    <mergeCell ref="E105:E106"/>
    <mergeCell ref="E128:E129"/>
    <mergeCell ref="A143:A144"/>
    <mergeCell ref="B143:B144"/>
    <mergeCell ref="C143:C144"/>
    <mergeCell ref="C180:C181"/>
    <mergeCell ref="D180:D181"/>
    <mergeCell ref="A105:A106"/>
    <mergeCell ref="A4:B4"/>
    <mergeCell ref="A5:B5"/>
    <mergeCell ref="A6:B6"/>
    <mergeCell ref="A7:B7"/>
    <mergeCell ref="A35:A36"/>
    <mergeCell ref="B35:B36"/>
    <mergeCell ref="A33:E33"/>
    <mergeCell ref="C21:C22"/>
    <mergeCell ref="E21:E22"/>
    <mergeCell ref="A13:B13"/>
    <mergeCell ref="A14:B14"/>
    <mergeCell ref="A25:B25"/>
    <mergeCell ref="A26:B26"/>
    <mergeCell ref="A18:B18"/>
    <mergeCell ref="A19:B19"/>
    <mergeCell ref="A15:B15"/>
    <mergeCell ref="A16:B16"/>
    <mergeCell ref="D91:D93"/>
    <mergeCell ref="F21:F22"/>
    <mergeCell ref="A23:B23"/>
    <mergeCell ref="A24:B24"/>
    <mergeCell ref="D21:D22"/>
    <mergeCell ref="E91:E93"/>
    <mergeCell ref="C35:C36"/>
    <mergeCell ref="D35:D36"/>
    <mergeCell ref="C30:E31"/>
    <mergeCell ref="E35:E36"/>
    <mergeCell ref="D128:D129"/>
    <mergeCell ref="B148:B149"/>
    <mergeCell ref="D143:D144"/>
    <mergeCell ref="E143:E144"/>
    <mergeCell ref="A91:A93"/>
    <mergeCell ref="B91:B93"/>
    <mergeCell ref="C91:C93"/>
    <mergeCell ref="A94:A95"/>
    <mergeCell ref="B94:B95"/>
    <mergeCell ref="C94:C95"/>
    <mergeCell ref="B105:B106"/>
    <mergeCell ref="C105:C106"/>
    <mergeCell ref="A180:A181"/>
    <mergeCell ref="B180:B181"/>
    <mergeCell ref="E94:E95"/>
    <mergeCell ref="D94:D95"/>
    <mergeCell ref="A96:A97"/>
    <mergeCell ref="E180:E181"/>
    <mergeCell ref="B128:B129"/>
    <mergeCell ref="C128:C129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</dc:creator>
  <cp:keywords/>
  <dc:description/>
  <cp:lastModifiedBy>us1</cp:lastModifiedBy>
  <cp:lastPrinted>2021-02-03T13:23:47Z</cp:lastPrinted>
  <dcterms:created xsi:type="dcterms:W3CDTF">2013-10-31T12:37:41Z</dcterms:created>
  <dcterms:modified xsi:type="dcterms:W3CDTF">2021-02-03T13:23:53Z</dcterms:modified>
  <cp:category/>
  <cp:version/>
  <cp:contentType/>
  <cp:contentStatus/>
</cp:coreProperties>
</file>